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2767" windowWidth="14700" windowHeight="7680" tabRatio="554" activeTab="0"/>
  </bookViews>
  <sheets>
    <sheet name="2024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2005" sheetId="20" r:id="rId20"/>
    <sheet name="2004" sheetId="21" r:id="rId21"/>
    <sheet name="2003" sheetId="22" r:id="rId22"/>
    <sheet name="2002" sheetId="23" r:id="rId23"/>
    <sheet name="2001" sheetId="24" r:id="rId24"/>
    <sheet name="2000" sheetId="25" r:id="rId25"/>
    <sheet name="1999" sheetId="26" r:id="rId26"/>
  </sheets>
  <definedNames/>
  <calcPr fullCalcOnLoad="1"/>
</workbook>
</file>

<file path=xl/sharedStrings.xml><?xml version="1.0" encoding="utf-8"?>
<sst xmlns="http://schemas.openxmlformats.org/spreadsheetml/2006/main" count="1150" uniqueCount="96">
  <si>
    <t>２００２年ポリスチレン生産出荷実績</t>
  </si>
  <si>
    <t>（単位：トン、％）</t>
  </si>
  <si>
    <t>繰越在庫</t>
  </si>
  <si>
    <t>前年比</t>
  </si>
  <si>
    <t>生産</t>
  </si>
  <si>
    <t>出荷</t>
  </si>
  <si>
    <t>出荷計</t>
  </si>
  <si>
    <t>月末在庫</t>
  </si>
  <si>
    <t>数量</t>
  </si>
  <si>
    <t>内需</t>
  </si>
  <si>
    <t>輸出</t>
  </si>
  <si>
    <t>電気工業用</t>
  </si>
  <si>
    <t>包装用</t>
  </si>
  <si>
    <t>雑貨産業用</t>
  </si>
  <si>
    <t>ＦＳ用</t>
  </si>
  <si>
    <t>合計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</si>
  <si>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</si>
  <si>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</si>
  <si>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</si>
  <si>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</si>
  <si>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</si>
  <si>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</si>
  <si>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</si>
  <si>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</si>
  <si>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</si>
  <si>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</si>
  <si>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</si>
  <si>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2002年</t>
  </si>
  <si>
    <t>上期</t>
  </si>
  <si>
    <t>下期</t>
  </si>
  <si>
    <t>１Ｑ</t>
  </si>
  <si>
    <t>２Ｑ</t>
  </si>
  <si>
    <t>３Ｑ</t>
  </si>
  <si>
    <t>４Ｑ</t>
  </si>
  <si>
    <t>２００１年ポリスチレン生産出荷実績</t>
  </si>
  <si>
    <t>2001年</t>
  </si>
  <si>
    <t>2003年</t>
  </si>
  <si>
    <t>２００３年ポリスチレン生産出荷実績</t>
  </si>
  <si>
    <t>２０００年ポリスチレン生産出荷実績</t>
  </si>
  <si>
    <t>2000年</t>
  </si>
  <si>
    <t>※２０００年から一部表の形式が変更されています。</t>
  </si>
  <si>
    <t>日本スチレン工業会</t>
  </si>
  <si>
    <t>１９９９年ポリスチレン生産出荷実績</t>
  </si>
  <si>
    <t>受入</t>
  </si>
  <si>
    <t>過欠補正</t>
  </si>
  <si>
    <t>融通受入</t>
  </si>
  <si>
    <t>自消</t>
  </si>
  <si>
    <t>市販</t>
  </si>
  <si>
    <t>ＦＳ向け</t>
  </si>
  <si>
    <t>内需計</t>
  </si>
  <si>
    <t>融通払出</t>
  </si>
  <si>
    <t>総計</t>
  </si>
  <si>
    <t>射出</t>
  </si>
  <si>
    <t>押出</t>
  </si>
  <si>
    <t>計</t>
  </si>
  <si>
    <t>1998年</t>
  </si>
  <si>
    <t>1999年</t>
  </si>
  <si>
    <t>2004年</t>
  </si>
  <si>
    <t>２００４年ポリスチレン生産出荷実績</t>
  </si>
  <si>
    <t>２００５年ポリスチレン生産出荷実績</t>
  </si>
  <si>
    <t>2005年</t>
  </si>
  <si>
    <t>２００６年ポリスチレン生産出荷実績</t>
  </si>
  <si>
    <t>2006年</t>
  </si>
  <si>
    <t>２００７年ポリスチレン生産出荷実績</t>
  </si>
  <si>
    <t>2007年</t>
  </si>
  <si>
    <t>２００８年ポリスチレン生産出荷実績</t>
  </si>
  <si>
    <t>2008年</t>
  </si>
  <si>
    <t>２００９年ポリスチレン生産出荷実績</t>
  </si>
  <si>
    <t>2010年</t>
  </si>
  <si>
    <t>２０１０年ポリスチレン生産出荷実績</t>
  </si>
  <si>
    <t>2009年</t>
  </si>
  <si>
    <t>２０１１年ポリスチレン生産出荷実績</t>
  </si>
  <si>
    <t>2011年</t>
  </si>
  <si>
    <t>２０１２年ポリスチレン生産出荷実績</t>
  </si>
  <si>
    <t>2012年</t>
  </si>
  <si>
    <t>2013年</t>
  </si>
  <si>
    <t>２０１３年ポリスチレン生産出荷実績</t>
  </si>
  <si>
    <t>2014年</t>
  </si>
  <si>
    <t>２０１４年ポリスチレン生産出荷実績</t>
  </si>
  <si>
    <t>2015年</t>
  </si>
  <si>
    <t>２０１５年ポリスチレン生産出荷実績</t>
  </si>
  <si>
    <t>2016年</t>
  </si>
  <si>
    <t>２０１６年ポリスチレン生産出荷実績</t>
  </si>
  <si>
    <t>２０１７年ポリスチレン生産出荷実績</t>
  </si>
  <si>
    <t>2017年</t>
  </si>
  <si>
    <t>２０１８年ポリスチレン生産出荷実績</t>
  </si>
  <si>
    <t>2018年</t>
  </si>
  <si>
    <t>２０１９年ポリスチレン生産出荷実績</t>
  </si>
  <si>
    <t>2019年</t>
  </si>
  <si>
    <t>２０２０年ポリスチレン生産出荷実績</t>
  </si>
  <si>
    <t>２０２１年ポリスチレン生産出荷実績</t>
  </si>
  <si>
    <t>２０２２年ポリスチレン生産出荷実績</t>
  </si>
  <si>
    <t>２０２３年ポリスチレン生産出荷実績</t>
  </si>
  <si>
    <t>2023年</t>
  </si>
  <si>
    <t>2022年</t>
  </si>
  <si>
    <t>2021年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</si>
</sst>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#,##0_ "/>
    <numFmt numFmtId="193" formatCode="0.0%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u val="single"/>
      <sz val="8.35"/>
      <color indexed="12"/>
      <name val="ＭＳ Ｐゴシック"/>
      <family val="3"/>
    </font>
    <font>
      <u val="single"/>
      <sz val="8.35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20"/>
      <name val="游ゴシック"/>
      <family val="3"/>
    </font>
    <font>
      <sz val="11"/>
      <color indexed="17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52"/>
      <name val="游ゴシック"/>
      <family val="3"/>
    </font>
    <font>
      <i/>
      <sz val="11"/>
      <color indexed="23"/>
      <name val="游ゴシック"/>
      <family val="3"/>
    </font>
    <font>
      <sz val="11"/>
      <color indexed="10"/>
      <name val="游ゴシック"/>
      <family val="3"/>
    </font>
    <font>
      <b/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3F3F76"/>
      <name val="Calibri"/>
      <family val="3"/>
    </font>
    <font>
      <b/>
      <sz val="11"/>
      <color rgb="FF3F3F3F"/>
      <name val="Calibri"/>
      <family val="3"/>
    </font>
    <font>
      <sz val="11"/>
      <color rgb="FF9C0006"/>
      <name val="Calibri"/>
      <family val="3"/>
    </font>
    <font>
      <sz val="11"/>
      <color rgb="FF0061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rgb="FFFA7D00"/>
      <name val="Calibri"/>
      <family val="3"/>
    </font>
    <font>
      <i/>
      <sz val="11"/>
      <color rgb="FF7F7F7F"/>
      <name val="Calibri"/>
      <family val="3"/>
    </font>
    <font>
      <sz val="11"/>
      <color rgb="FFFF0000"/>
      <name val="Calibri"/>
      <family val="3"/>
    </font>
    <font>
      <b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>
        <color indexed="63"/>
      </bottom>
      <diagonal style="thin"/>
    </border>
    <border diagonalDown="1">
      <left style="medium"/>
      <right style="thin"/>
      <top>
        <color indexed="63"/>
      </top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medium"/>
      <right style="thin"/>
      <top style="thin"/>
      <bottom style="medium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30" borderId="5" applyNumberFormat="0" applyAlignment="0" applyProtection="0"/>
    <xf numFmtId="0" fontId="31" fillId="31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32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4" fontId="0" fillId="0" borderId="11" xfId="0" applyNumberFormat="1" applyBorder="1" applyAlignment="1">
      <alignment horizontal="right" vertical="center"/>
    </xf>
    <xf numFmtId="192" fontId="0" fillId="0" borderId="12" xfId="0" applyNumberFormat="1" applyBorder="1" applyAlignment="1">
      <alignment vertical="center"/>
    </xf>
    <xf numFmtId="9" fontId="0" fillId="0" borderId="12" xfId="0" applyNumberFormat="1" applyBorder="1" applyAlignment="1">
      <alignment vertical="center"/>
    </xf>
    <xf numFmtId="9" fontId="0" fillId="0" borderId="13" xfId="0" applyNumberFormat="1" applyBorder="1" applyAlignment="1">
      <alignment vertical="center"/>
    </xf>
    <xf numFmtId="192" fontId="0" fillId="0" borderId="14" xfId="0" applyNumberFormat="1" applyBorder="1" applyAlignment="1">
      <alignment vertical="center"/>
    </xf>
    <xf numFmtId="9" fontId="0" fillId="0" borderId="15" xfId="0" applyNumberFormat="1" applyBorder="1" applyAlignment="1">
      <alignment vertical="center"/>
    </xf>
    <xf numFmtId="0" fontId="0" fillId="0" borderId="11" xfId="0" applyBorder="1" applyAlignment="1">
      <alignment horizontal="right" vertical="center"/>
    </xf>
    <xf numFmtId="9" fontId="0" fillId="0" borderId="16" xfId="0" applyNumberForma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92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vertical="center"/>
    </xf>
    <xf numFmtId="192" fontId="0" fillId="0" borderId="18" xfId="0" applyNumberFormat="1" applyBorder="1" applyAlignment="1">
      <alignment vertical="center"/>
    </xf>
    <xf numFmtId="9" fontId="0" fillId="0" borderId="19" xfId="0" applyNumberFormat="1" applyBorder="1" applyAlignment="1">
      <alignment vertical="center"/>
    </xf>
    <xf numFmtId="0" fontId="0" fillId="0" borderId="15" xfId="0" applyBorder="1" applyAlignment="1">
      <alignment horizontal="centerContinuous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0" fillId="0" borderId="1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left" vertical="center"/>
    </xf>
    <xf numFmtId="38" fontId="0" fillId="0" borderId="12" xfId="0" applyNumberFormat="1" applyBorder="1" applyAlignment="1">
      <alignment vertical="center"/>
    </xf>
    <xf numFmtId="38" fontId="0" fillId="0" borderId="14" xfId="0" applyNumberFormat="1" applyBorder="1" applyAlignment="1">
      <alignment vertical="center"/>
    </xf>
    <xf numFmtId="38" fontId="0" fillId="0" borderId="10" xfId="0" applyNumberFormat="1" applyBorder="1" applyAlignment="1">
      <alignment vertical="center"/>
    </xf>
    <xf numFmtId="38" fontId="0" fillId="0" borderId="18" xfId="0" applyNumberFormat="1" applyBorder="1" applyAlignment="1">
      <alignment vertical="center"/>
    </xf>
    <xf numFmtId="193" fontId="0" fillId="0" borderId="12" xfId="0" applyNumberFormat="1" applyBorder="1" applyAlignment="1">
      <alignment vertical="center"/>
    </xf>
    <xf numFmtId="193" fontId="0" fillId="0" borderId="10" xfId="0" applyNumberFormat="1" applyBorder="1" applyAlignment="1">
      <alignment vertical="center"/>
    </xf>
    <xf numFmtId="193" fontId="0" fillId="0" borderId="16" xfId="0" applyNumberFormat="1" applyBorder="1" applyAlignment="1">
      <alignment vertical="center"/>
    </xf>
    <xf numFmtId="193" fontId="0" fillId="0" borderId="19" xfId="0" applyNumberFormat="1" applyBorder="1" applyAlignment="1">
      <alignment vertical="center"/>
    </xf>
    <xf numFmtId="193" fontId="0" fillId="0" borderId="15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25" xfId="0" applyBorder="1" applyAlignment="1">
      <alignment horizontal="right" vertical="center"/>
    </xf>
    <xf numFmtId="0" fontId="0" fillId="0" borderId="22" xfId="0" applyBorder="1" applyAlignment="1">
      <alignment horizontal="left"/>
    </xf>
    <xf numFmtId="192" fontId="0" fillId="0" borderId="26" xfId="0" applyNumberFormat="1" applyBorder="1" applyAlignment="1">
      <alignment/>
    </xf>
    <xf numFmtId="193" fontId="0" fillId="0" borderId="26" xfId="0" applyNumberFormat="1" applyBorder="1" applyAlignment="1">
      <alignment/>
    </xf>
    <xf numFmtId="193" fontId="0" fillId="0" borderId="27" xfId="0" applyNumberFormat="1" applyBorder="1" applyAlignment="1">
      <alignment/>
    </xf>
    <xf numFmtId="192" fontId="0" fillId="0" borderId="28" xfId="0" applyNumberFormat="1" applyBorder="1" applyAlignment="1">
      <alignment/>
    </xf>
    <xf numFmtId="192" fontId="0" fillId="0" borderId="13" xfId="0" applyNumberFormat="1" applyBorder="1" applyAlignment="1">
      <alignment/>
    </xf>
    <xf numFmtId="193" fontId="0" fillId="0" borderId="13" xfId="0" applyNumberFormat="1" applyBorder="1" applyAlignment="1">
      <alignment/>
    </xf>
    <xf numFmtId="192" fontId="0" fillId="0" borderId="15" xfId="0" applyNumberFormat="1" applyBorder="1" applyAlignment="1">
      <alignment/>
    </xf>
    <xf numFmtId="14" fontId="0" fillId="0" borderId="11" xfId="0" applyNumberFormat="1" applyBorder="1" applyAlignment="1">
      <alignment horizontal="right"/>
    </xf>
    <xf numFmtId="192" fontId="0" fillId="0" borderId="12" xfId="0" applyNumberFormat="1" applyBorder="1" applyAlignment="1">
      <alignment/>
    </xf>
    <xf numFmtId="193" fontId="0" fillId="0" borderId="12" xfId="0" applyNumberFormat="1" applyBorder="1" applyAlignment="1">
      <alignment/>
    </xf>
    <xf numFmtId="193" fontId="0" fillId="0" borderId="29" xfId="0" applyNumberFormat="1" applyBorder="1" applyAlignment="1">
      <alignment/>
    </xf>
    <xf numFmtId="192" fontId="0" fillId="0" borderId="11" xfId="0" applyNumberFormat="1" applyBorder="1" applyAlignment="1">
      <alignment/>
    </xf>
    <xf numFmtId="192" fontId="0" fillId="0" borderId="16" xfId="0" applyNumberFormat="1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left"/>
    </xf>
    <xf numFmtId="192" fontId="0" fillId="0" borderId="10" xfId="0" applyNumberFormat="1" applyBorder="1" applyAlignment="1">
      <alignment/>
    </xf>
    <xf numFmtId="193" fontId="0" fillId="0" borderId="10" xfId="0" applyNumberFormat="1" applyBorder="1" applyAlignment="1">
      <alignment/>
    </xf>
    <xf numFmtId="193" fontId="0" fillId="0" borderId="30" xfId="0" applyNumberFormat="1" applyBorder="1" applyAlignment="1">
      <alignment/>
    </xf>
    <xf numFmtId="192" fontId="0" fillId="0" borderId="17" xfId="0" applyNumberFormat="1" applyBorder="1" applyAlignment="1">
      <alignment/>
    </xf>
    <xf numFmtId="192" fontId="0" fillId="0" borderId="19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0" fillId="0" borderId="25" xfId="0" applyBorder="1" applyAlignment="1">
      <alignment horizontal="righ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入力" xfId="46"/>
    <cellStyle name="出力" xfId="47"/>
    <cellStyle name="悪い" xfId="48"/>
    <cellStyle name="Comma [0]" xfId="49"/>
    <cellStyle name="Comma" xfId="50"/>
    <cellStyle name="良い" xfId="51"/>
    <cellStyle name="Followed Hyperlink" xfId="52"/>
    <cellStyle name="見出し 1" xfId="53"/>
    <cellStyle name="見出し 2" xfId="54"/>
    <cellStyle name="見出し 3" xfId="55"/>
    <cellStyle name="見出し 4" xfId="56"/>
    <cellStyle name="計算" xfId="57"/>
    <cellStyle name="説明文" xfId="58"/>
    <cellStyle name="警告文" xfId="59"/>
    <cellStyle name="Currency [0]" xfId="60"/>
    <cellStyle name="Currency" xfId="61"/>
    <cellStyle name="集計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="85" zoomScaleNormal="85" zoomScalePageLayoutView="0" workbookViewId="0" topLeftCell="A1">
      <selection activeCell="B6" sqref="B6:U7"/>
    </sheetView>
  </sheetViews>
  <sheetFormatPr defaultColWidth="9.00390625" defaultRowHeight="13.5"/>
  <cols>
    <col min="1" max="1" width="10.625" style="0" customWidth="1"/>
    <col min="2" max="3" width="9.25390625" style="0" customWidth="1"/>
    <col min="4" max="4" width="10.25390625" style="0" customWidth="1"/>
    <col min="5" max="5" width="9.25390625" style="0" customWidth="1"/>
    <col min="6" max="6" width="11.25390625" style="0" customWidth="1"/>
    <col min="7" max="9" width="9.25390625" style="0" customWidth="1"/>
    <col min="10" max="10" width="11.25390625" style="0" customWidth="1"/>
    <col min="11" max="17" width="9.25390625" style="0" customWidth="1"/>
    <col min="18" max="18" width="10.25390625" style="0" customWidth="1"/>
    <col min="19" max="21" width="9.25390625" style="0" customWidth="1"/>
  </cols>
  <sheetData>
    <row r="1" spans="1:21" ht="12.75">
      <c r="A1" s="69" t="s">
        <v>92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ht="13.5" thickBot="1">
      <c r="A2" s="3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2.75">
      <c r="A3" s="25"/>
      <c r="B3" s="28" t="s">
        <v>2</v>
      </c>
      <c r="C3" s="28" t="s">
        <v>3</v>
      </c>
      <c r="D3" s="30" t="s">
        <v>4</v>
      </c>
      <c r="E3" s="31"/>
      <c r="F3" s="28" t="s">
        <v>5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 t="s">
        <v>6</v>
      </c>
      <c r="S3" s="28" t="s">
        <v>3</v>
      </c>
      <c r="T3" s="31" t="s">
        <v>7</v>
      </c>
      <c r="U3" s="16" t="s">
        <v>3</v>
      </c>
    </row>
    <row r="4" spans="1:21" ht="12.75">
      <c r="A4" s="26"/>
      <c r="B4" s="22"/>
      <c r="C4" s="22"/>
      <c r="D4" s="19" t="s">
        <v>8</v>
      </c>
      <c r="E4" s="19" t="s">
        <v>3</v>
      </c>
      <c r="F4" s="21" t="s">
        <v>9</v>
      </c>
      <c r="G4" s="21"/>
      <c r="H4" s="21"/>
      <c r="I4" s="21"/>
      <c r="J4" s="21"/>
      <c r="K4" s="21"/>
      <c r="L4" s="21"/>
      <c r="M4" s="21"/>
      <c r="N4" s="21"/>
      <c r="O4" s="21"/>
      <c r="P4" s="21" t="s">
        <v>10</v>
      </c>
      <c r="Q4" s="22"/>
      <c r="R4" s="22"/>
      <c r="S4" s="22"/>
      <c r="T4" s="32"/>
      <c r="U4" s="17"/>
    </row>
    <row r="5" spans="1:21" ht="13.5" thickBot="1">
      <c r="A5" s="27"/>
      <c r="B5" s="29"/>
      <c r="C5" s="29"/>
      <c r="D5" s="20"/>
      <c r="E5" s="20"/>
      <c r="F5" s="1" t="s">
        <v>11</v>
      </c>
      <c r="G5" s="1" t="s">
        <v>3</v>
      </c>
      <c r="H5" s="1" t="s">
        <v>12</v>
      </c>
      <c r="I5" s="1" t="s">
        <v>3</v>
      </c>
      <c r="J5" s="1" t="s">
        <v>13</v>
      </c>
      <c r="K5" s="1" t="s">
        <v>3</v>
      </c>
      <c r="L5" s="1" t="s">
        <v>14</v>
      </c>
      <c r="M5" s="1" t="s">
        <v>3</v>
      </c>
      <c r="N5" s="1" t="s">
        <v>15</v>
      </c>
      <c r="O5" s="1" t="s">
        <v>3</v>
      </c>
      <c r="P5" s="1" t="s">
        <v>8</v>
      </c>
      <c r="Q5" s="1" t="s">
        <v>3</v>
      </c>
      <c r="R5" s="29"/>
      <c r="S5" s="29"/>
      <c r="T5" s="33"/>
      <c r="U5" s="18"/>
    </row>
    <row r="6" spans="1:21" ht="12.75">
      <c r="A6" s="2">
        <v>44927</v>
      </c>
      <c r="B6" s="35">
        <v>83340</v>
      </c>
      <c r="C6" s="39">
        <f>B6/'2023'!B6</f>
        <v>0.7693088774219753</v>
      </c>
      <c r="D6" s="35">
        <v>40046</v>
      </c>
      <c r="E6" s="39">
        <f>D6/'2023'!D6</f>
        <v>0.81786618740299</v>
      </c>
      <c r="F6" s="35">
        <v>4567</v>
      </c>
      <c r="G6" s="39">
        <f>F6/'2023'!F6</f>
        <v>0.9134</v>
      </c>
      <c r="H6" s="35">
        <v>16469</v>
      </c>
      <c r="I6" s="39">
        <f>H6/'2023'!H6</f>
        <v>0.9175441528775976</v>
      </c>
      <c r="J6" s="35">
        <v>4939</v>
      </c>
      <c r="K6" s="39">
        <f>J6/'2023'!J6</f>
        <v>0.7484467343536899</v>
      </c>
      <c r="L6" s="35">
        <v>11590</v>
      </c>
      <c r="M6" s="39">
        <f>L6/'2023'!L6</f>
        <v>0.8883268184256917</v>
      </c>
      <c r="N6" s="35">
        <f>+F6+H6+J6+L6</f>
        <v>37565</v>
      </c>
      <c r="O6" s="39">
        <f>N6/'2023'!N6</f>
        <v>0.8819110224204719</v>
      </c>
      <c r="P6" s="35">
        <v>2354</v>
      </c>
      <c r="Q6" s="39">
        <f>P6/'2023'!P6</f>
        <v>0.9102861562258314</v>
      </c>
      <c r="R6" s="35">
        <f>+N6+P6</f>
        <v>39919</v>
      </c>
      <c r="S6" s="39">
        <f>R6/'2023'!R6</f>
        <v>0.8835351143179655</v>
      </c>
      <c r="T6" s="35">
        <v>83467</v>
      </c>
      <c r="U6" s="39">
        <f>T6/'2023'!T6</f>
        <v>0.7444832937902492</v>
      </c>
    </row>
    <row r="7" spans="1:21" ht="12.75">
      <c r="A7" s="8" t="s">
        <v>16</v>
      </c>
      <c r="B7" s="35">
        <v>83467</v>
      </c>
      <c r="C7" s="39">
        <f>B7/'2023'!B7</f>
        <v>0.7444832937902492</v>
      </c>
      <c r="D7" s="35">
        <v>53994</v>
      </c>
      <c r="E7" s="39">
        <f>D7/'2023'!D7</f>
        <v>1.1661519189650331</v>
      </c>
      <c r="F7" s="35">
        <v>7095</v>
      </c>
      <c r="G7" s="39">
        <f>F7/'2023'!F7</f>
        <v>1.4598765432098766</v>
      </c>
      <c r="H7" s="35">
        <v>20800</v>
      </c>
      <c r="I7" s="39">
        <f>H7/'2023'!H7</f>
        <v>0.9846619958341223</v>
      </c>
      <c r="J7" s="35">
        <v>5361</v>
      </c>
      <c r="K7" s="39">
        <f>J7/'2023'!J7</f>
        <v>0.8592723192819363</v>
      </c>
      <c r="L7" s="35">
        <v>11673</v>
      </c>
      <c r="M7" s="39">
        <f>L7/'2023'!L7</f>
        <v>0.9150270439758564</v>
      </c>
      <c r="N7" s="35">
        <f aca="true" t="shared" si="0" ref="N7:N17">+F7+H7+J7+L7</f>
        <v>44929</v>
      </c>
      <c r="O7" s="39">
        <f>N7/'2023'!N7</f>
        <v>0.9988661627389951</v>
      </c>
      <c r="P7" s="35">
        <v>2837</v>
      </c>
      <c r="Q7" s="39">
        <f>P7/'2023'!P7</f>
        <v>0.7571390445689885</v>
      </c>
      <c r="R7" s="35">
        <f aca="true" t="shared" si="1" ref="R7:R17">+N7+P7</f>
        <v>47766</v>
      </c>
      <c r="S7" s="39">
        <f>R7/'2023'!R7</f>
        <v>0.9802778746895972</v>
      </c>
      <c r="T7" s="35">
        <v>89695</v>
      </c>
      <c r="U7" s="39">
        <f>T7/'2023'!T7</f>
        <v>0.8177284661950259</v>
      </c>
    </row>
    <row r="8" spans="1:21" ht="12.75">
      <c r="A8" s="8" t="s">
        <v>17</v>
      </c>
      <c r="B8" s="35"/>
      <c r="C8" s="39">
        <f>B8/'2023'!B8</f>
        <v>0</v>
      </c>
      <c r="D8" s="35"/>
      <c r="E8" s="39">
        <f>D8/'2023'!D8</f>
        <v>0</v>
      </c>
      <c r="F8" s="35"/>
      <c r="G8" s="39">
        <f>F8/'2023'!F8</f>
        <v>0</v>
      </c>
      <c r="H8" s="35"/>
      <c r="I8" s="39">
        <f>H8/'2023'!H8</f>
        <v>0</v>
      </c>
      <c r="J8" s="35"/>
      <c r="K8" s="39">
        <f>J8/'2023'!J8</f>
        <v>0</v>
      </c>
      <c r="L8" s="35"/>
      <c r="M8" s="39">
        <f>L8/'2023'!L8</f>
        <v>0</v>
      </c>
      <c r="N8" s="35">
        <f t="shared" si="0"/>
        <v>0</v>
      </c>
      <c r="O8" s="39">
        <f>N8/'2023'!N8</f>
        <v>0</v>
      </c>
      <c r="P8" s="35"/>
      <c r="Q8" s="39">
        <f>P8/'2023'!P8</f>
        <v>0</v>
      </c>
      <c r="R8" s="35">
        <f t="shared" si="1"/>
        <v>0</v>
      </c>
      <c r="S8" s="39">
        <f>R8/'2023'!R8</f>
        <v>0</v>
      </c>
      <c r="T8" s="35"/>
      <c r="U8" s="39">
        <f>T8/'2023'!T8</f>
        <v>0</v>
      </c>
    </row>
    <row r="9" spans="1:21" ht="12.75">
      <c r="A9" s="8" t="s">
        <v>18</v>
      </c>
      <c r="B9" s="35"/>
      <c r="C9" s="39">
        <f>B9/'2023'!B9</f>
        <v>0</v>
      </c>
      <c r="D9" s="35"/>
      <c r="E9" s="39">
        <f>D9/'2023'!D9</f>
        <v>0</v>
      </c>
      <c r="F9" s="35"/>
      <c r="G9" s="39">
        <f>F9/'2023'!F9</f>
        <v>0</v>
      </c>
      <c r="H9" s="35"/>
      <c r="I9" s="39">
        <f>H9/'2023'!H9</f>
        <v>0</v>
      </c>
      <c r="J9" s="35"/>
      <c r="K9" s="39">
        <f>J9/'2023'!J9</f>
        <v>0</v>
      </c>
      <c r="L9" s="35"/>
      <c r="M9" s="39">
        <f>L9/'2023'!L9</f>
        <v>0</v>
      </c>
      <c r="N9" s="35">
        <f t="shared" si="0"/>
        <v>0</v>
      </c>
      <c r="O9" s="39">
        <f>N9/'2023'!N9</f>
        <v>0</v>
      </c>
      <c r="P9" s="35"/>
      <c r="Q9" s="39">
        <f>P9/'2023'!P9</f>
        <v>0</v>
      </c>
      <c r="R9" s="35">
        <f t="shared" si="1"/>
        <v>0</v>
      </c>
      <c r="S9" s="39">
        <f>R9/'2023'!R9</f>
        <v>0</v>
      </c>
      <c r="T9" s="35"/>
      <c r="U9" s="39">
        <f>T9/'2023'!T9</f>
        <v>0</v>
      </c>
    </row>
    <row r="10" spans="1:21" ht="12.75">
      <c r="A10" s="8" t="s">
        <v>19</v>
      </c>
      <c r="B10" s="35"/>
      <c r="C10" s="39">
        <f>B10/'2023'!B10</f>
        <v>0</v>
      </c>
      <c r="D10" s="35"/>
      <c r="E10" s="39">
        <f>D10/'2023'!D10</f>
        <v>0</v>
      </c>
      <c r="F10" s="35"/>
      <c r="G10" s="39">
        <f>F10/'2023'!F10</f>
        <v>0</v>
      </c>
      <c r="H10" s="35"/>
      <c r="I10" s="39">
        <f>H10/'2023'!H10</f>
        <v>0</v>
      </c>
      <c r="J10" s="35"/>
      <c r="K10" s="39">
        <f>J10/'2023'!J10</f>
        <v>0</v>
      </c>
      <c r="L10" s="35"/>
      <c r="M10" s="39">
        <f>L10/'2023'!L10</f>
        <v>0</v>
      </c>
      <c r="N10" s="35">
        <f t="shared" si="0"/>
        <v>0</v>
      </c>
      <c r="O10" s="39">
        <f>N10/'2023'!N10</f>
        <v>0</v>
      </c>
      <c r="P10" s="35"/>
      <c r="Q10" s="39">
        <f>P10/'2023'!P10</f>
        <v>0</v>
      </c>
      <c r="R10" s="35">
        <f t="shared" si="1"/>
        <v>0</v>
      </c>
      <c r="S10" s="39">
        <f>R10/'2023'!R10</f>
        <v>0</v>
      </c>
      <c r="T10" s="35"/>
      <c r="U10" s="39">
        <f>T10/'2023'!T10</f>
        <v>0</v>
      </c>
    </row>
    <row r="11" spans="1:21" ht="12.75">
      <c r="A11" s="8" t="s">
        <v>20</v>
      </c>
      <c r="B11" s="35"/>
      <c r="C11" s="39">
        <f>B11/'2023'!B11</f>
        <v>0</v>
      </c>
      <c r="D11" s="35"/>
      <c r="E11" s="39">
        <f>D11/'2023'!D11</f>
        <v>0</v>
      </c>
      <c r="F11" s="35"/>
      <c r="G11" s="39">
        <f>F11/'2023'!F11</f>
        <v>0</v>
      </c>
      <c r="H11" s="35"/>
      <c r="I11" s="39">
        <f>H11/'2023'!H11</f>
        <v>0</v>
      </c>
      <c r="J11" s="35"/>
      <c r="K11" s="39">
        <f>J11/'2023'!J11</f>
        <v>0</v>
      </c>
      <c r="L11" s="35"/>
      <c r="M11" s="39">
        <f>L11/'2023'!L11</f>
        <v>0</v>
      </c>
      <c r="N11" s="35">
        <f t="shared" si="0"/>
        <v>0</v>
      </c>
      <c r="O11" s="39">
        <f>N11/'2023'!N11</f>
        <v>0</v>
      </c>
      <c r="P11" s="35"/>
      <c r="Q11" s="39">
        <f>P11/'2023'!P11</f>
        <v>0</v>
      </c>
      <c r="R11" s="35">
        <f t="shared" si="1"/>
        <v>0</v>
      </c>
      <c r="S11" s="39">
        <f>R11/'2023'!R11</f>
        <v>0</v>
      </c>
      <c r="T11" s="35"/>
      <c r="U11" s="39">
        <f>T11/'2023'!T11</f>
        <v>0</v>
      </c>
    </row>
    <row r="12" spans="1:21" ht="12.75">
      <c r="A12" s="8" t="s">
        <v>21</v>
      </c>
      <c r="B12" s="35"/>
      <c r="C12" s="39">
        <f>B12/'2023'!B12</f>
        <v>0</v>
      </c>
      <c r="D12" s="35"/>
      <c r="E12" s="39">
        <f>D12/'2023'!D12</f>
        <v>0</v>
      </c>
      <c r="F12" s="35"/>
      <c r="G12" s="39">
        <f>F12/'2023'!F12</f>
        <v>0</v>
      </c>
      <c r="H12" s="35"/>
      <c r="I12" s="39">
        <f>H12/'2023'!H12</f>
        <v>0</v>
      </c>
      <c r="J12" s="35"/>
      <c r="K12" s="39">
        <f>J12/'2023'!J12</f>
        <v>0</v>
      </c>
      <c r="L12" s="35"/>
      <c r="M12" s="39">
        <f>L12/'2023'!L12</f>
        <v>0</v>
      </c>
      <c r="N12" s="35">
        <f t="shared" si="0"/>
        <v>0</v>
      </c>
      <c r="O12" s="39">
        <f>N12/'2023'!N12</f>
        <v>0</v>
      </c>
      <c r="P12" s="35"/>
      <c r="Q12" s="39">
        <f>P12/'2023'!P12</f>
        <v>0</v>
      </c>
      <c r="R12" s="35">
        <f t="shared" si="1"/>
        <v>0</v>
      </c>
      <c r="S12" s="39">
        <f>R12/'2023'!R12</f>
        <v>0</v>
      </c>
      <c r="T12" s="35"/>
      <c r="U12" s="39">
        <f>T12/'2023'!T12</f>
        <v>0</v>
      </c>
    </row>
    <row r="13" spans="1:21" ht="12.75">
      <c r="A13" s="8" t="s">
        <v>22</v>
      </c>
      <c r="B13" s="35"/>
      <c r="C13" s="39">
        <f>B13/'2023'!B13</f>
        <v>0</v>
      </c>
      <c r="D13" s="35"/>
      <c r="E13" s="39">
        <f>D13/'2023'!D13</f>
        <v>0</v>
      </c>
      <c r="F13" s="35"/>
      <c r="G13" s="39">
        <f>F13/'2023'!F13</f>
        <v>0</v>
      </c>
      <c r="H13" s="35"/>
      <c r="I13" s="39">
        <f>H13/'2023'!H13</f>
        <v>0</v>
      </c>
      <c r="J13" s="35"/>
      <c r="K13" s="39">
        <f>J13/'2023'!J13</f>
        <v>0</v>
      </c>
      <c r="L13" s="35"/>
      <c r="M13" s="39">
        <f>L13/'2023'!L13</f>
        <v>0</v>
      </c>
      <c r="N13" s="35">
        <f t="shared" si="0"/>
        <v>0</v>
      </c>
      <c r="O13" s="39">
        <f>N13/'2023'!N13</f>
        <v>0</v>
      </c>
      <c r="P13" s="35"/>
      <c r="Q13" s="39">
        <f>P13/'2023'!P13</f>
        <v>0</v>
      </c>
      <c r="R13" s="35">
        <f t="shared" si="1"/>
        <v>0</v>
      </c>
      <c r="S13" s="39">
        <f>R13/'2023'!R13</f>
        <v>0</v>
      </c>
      <c r="T13" s="35"/>
      <c r="U13" s="39">
        <f>T13/'2023'!T13</f>
        <v>0</v>
      </c>
    </row>
    <row r="14" spans="1:21" ht="12.75">
      <c r="A14" s="8" t="s">
        <v>23</v>
      </c>
      <c r="B14" s="35"/>
      <c r="C14" s="39">
        <f>B14/'2023'!B14</f>
        <v>0</v>
      </c>
      <c r="D14" s="35"/>
      <c r="E14" s="39">
        <f>D14/'2023'!D14</f>
        <v>0</v>
      </c>
      <c r="F14" s="35"/>
      <c r="G14" s="39">
        <f>F14/'2023'!F14</f>
        <v>0</v>
      </c>
      <c r="H14" s="35"/>
      <c r="I14" s="39">
        <f>H14/'2023'!H14</f>
        <v>0</v>
      </c>
      <c r="J14" s="35"/>
      <c r="K14" s="39">
        <f>J14/'2023'!J14</f>
        <v>0</v>
      </c>
      <c r="L14" s="35"/>
      <c r="M14" s="39">
        <f>L14/'2023'!L14</f>
        <v>0</v>
      </c>
      <c r="N14" s="35">
        <f t="shared" si="0"/>
        <v>0</v>
      </c>
      <c r="O14" s="39">
        <f>N14/'2023'!N14</f>
        <v>0</v>
      </c>
      <c r="P14" s="35"/>
      <c r="Q14" s="39">
        <f>P14/'2023'!P14</f>
        <v>0</v>
      </c>
      <c r="R14" s="35">
        <f t="shared" si="1"/>
        <v>0</v>
      </c>
      <c r="S14" s="39">
        <f>R14/'2023'!R14</f>
        <v>0</v>
      </c>
      <c r="T14" s="35"/>
      <c r="U14" s="39">
        <f>T14/'2023'!T14</f>
        <v>0</v>
      </c>
    </row>
    <row r="15" spans="1:21" ht="12.75">
      <c r="A15" s="8" t="s">
        <v>24</v>
      </c>
      <c r="B15" s="35"/>
      <c r="C15" s="39">
        <f>B15/'2023'!B15</f>
        <v>0</v>
      </c>
      <c r="D15" s="35"/>
      <c r="E15" s="39">
        <f>D15/'2023'!D15</f>
        <v>0</v>
      </c>
      <c r="F15" s="35"/>
      <c r="G15" s="39">
        <f>F15/'2023'!F15</f>
        <v>0</v>
      </c>
      <c r="H15" s="35"/>
      <c r="I15" s="39">
        <f>H15/'2023'!H15</f>
        <v>0</v>
      </c>
      <c r="J15" s="35"/>
      <c r="K15" s="39">
        <f>J15/'2023'!J15</f>
        <v>0</v>
      </c>
      <c r="L15" s="35"/>
      <c r="M15" s="39">
        <f>L15/'2023'!L15</f>
        <v>0</v>
      </c>
      <c r="N15" s="35">
        <f t="shared" si="0"/>
        <v>0</v>
      </c>
      <c r="O15" s="39">
        <f>N15/'2023'!N15</f>
        <v>0</v>
      </c>
      <c r="P15" s="35"/>
      <c r="Q15" s="39">
        <f>P15/'2023'!P15</f>
        <v>0</v>
      </c>
      <c r="R15" s="35">
        <f t="shared" si="1"/>
        <v>0</v>
      </c>
      <c r="S15" s="39">
        <f>R15/'2023'!R15</f>
        <v>0</v>
      </c>
      <c r="T15" s="35"/>
      <c r="U15" s="39">
        <f>T15/'2023'!T15</f>
        <v>0</v>
      </c>
    </row>
    <row r="16" spans="1:21" ht="12.75">
      <c r="A16" s="8" t="s">
        <v>25</v>
      </c>
      <c r="B16" s="35"/>
      <c r="C16" s="39">
        <f>B16/'2023'!B16</f>
        <v>0</v>
      </c>
      <c r="D16" s="35"/>
      <c r="E16" s="39">
        <f>D16/'2023'!D16</f>
        <v>0</v>
      </c>
      <c r="F16" s="35"/>
      <c r="G16" s="39">
        <f>F16/'2023'!F16</f>
        <v>0</v>
      </c>
      <c r="H16" s="35"/>
      <c r="I16" s="39">
        <f>H16/'2023'!H16</f>
        <v>0</v>
      </c>
      <c r="J16" s="35"/>
      <c r="K16" s="39">
        <f>J16/'2023'!J16</f>
        <v>0</v>
      </c>
      <c r="L16" s="35"/>
      <c r="M16" s="39">
        <f>L16/'2023'!L16</f>
        <v>0</v>
      </c>
      <c r="N16" s="35">
        <f t="shared" si="0"/>
        <v>0</v>
      </c>
      <c r="O16" s="39">
        <f>N16/'2023'!N16</f>
        <v>0</v>
      </c>
      <c r="P16" s="35"/>
      <c r="Q16" s="39">
        <f>P16/'2023'!P16</f>
        <v>0</v>
      </c>
      <c r="R16" s="35">
        <f t="shared" si="1"/>
        <v>0</v>
      </c>
      <c r="S16" s="39">
        <f>R16/'2023'!R16</f>
        <v>0</v>
      </c>
      <c r="T16" s="35"/>
      <c r="U16" s="39">
        <f>T16/'2023'!T16</f>
        <v>0</v>
      </c>
    </row>
    <row r="17" spans="1:21" ht="12.75">
      <c r="A17" s="8" t="s">
        <v>26</v>
      </c>
      <c r="B17" s="35"/>
      <c r="C17" s="39">
        <f>B17/'2023'!B17</f>
        <v>0</v>
      </c>
      <c r="D17" s="35"/>
      <c r="E17" s="39">
        <f>D17/'2023'!D17</f>
        <v>0</v>
      </c>
      <c r="F17" s="35"/>
      <c r="G17" s="39">
        <f>F17/'2023'!F17</f>
        <v>0</v>
      </c>
      <c r="H17" s="35"/>
      <c r="I17" s="39">
        <f>H17/'2023'!H17</f>
        <v>0</v>
      </c>
      <c r="J17" s="35"/>
      <c r="K17" s="39">
        <f>J17/'2023'!J17</f>
        <v>0</v>
      </c>
      <c r="L17" s="35"/>
      <c r="M17" s="39">
        <f>L17/'2023'!L17</f>
        <v>0</v>
      </c>
      <c r="N17" s="35">
        <f t="shared" si="0"/>
        <v>0</v>
      </c>
      <c r="O17" s="39">
        <f>N17/'2023'!N17</f>
        <v>0</v>
      </c>
      <c r="P17" s="35"/>
      <c r="Q17" s="39">
        <f>P17/'2023'!P17</f>
        <v>0</v>
      </c>
      <c r="R17" s="35">
        <f t="shared" si="1"/>
        <v>0</v>
      </c>
      <c r="S17" s="39">
        <f>R17/'2023'!R17</f>
        <v>0</v>
      </c>
      <c r="T17" s="35"/>
      <c r="U17" s="39">
        <f>T17/'2023'!T17</f>
        <v>0</v>
      </c>
    </row>
    <row r="18" spans="1:21" ht="12.75">
      <c r="A18" s="10" t="s">
        <v>93</v>
      </c>
      <c r="B18" s="35">
        <f>B17</f>
        <v>0</v>
      </c>
      <c r="C18" s="39">
        <f>B18/'2023'!B18</f>
        <v>0</v>
      </c>
      <c r="D18" s="35">
        <f>SUM(D6:D17)</f>
        <v>94040</v>
      </c>
      <c r="E18" s="39">
        <f>D18/'2023'!D18</f>
        <v>0.16675710278153116</v>
      </c>
      <c r="F18" s="35">
        <f>SUM(F6:F17)</f>
        <v>11662</v>
      </c>
      <c r="G18" s="39">
        <f>F18/'2023'!F18</f>
        <v>0.1982760086369587</v>
      </c>
      <c r="H18" s="35">
        <f>SUM(H6:H17)</f>
        <v>37269</v>
      </c>
      <c r="I18" s="39">
        <f>H18/'2023'!H18</f>
        <v>0.14404201950242912</v>
      </c>
      <c r="J18" s="35">
        <f>SUM(J6:J17)</f>
        <v>10300</v>
      </c>
      <c r="K18" s="39">
        <f>J18/'2023'!J18</f>
        <v>0.13698447952547513</v>
      </c>
      <c r="L18" s="35">
        <f>SUM(L6:L17)</f>
        <v>23263</v>
      </c>
      <c r="M18" s="39">
        <f>L18/'2023'!L18</f>
        <v>0.14299588770799654</v>
      </c>
      <c r="N18" s="35">
        <f>SUM(N6:N17)</f>
        <v>82494</v>
      </c>
      <c r="O18" s="39">
        <f>N18/'2023'!N18</f>
        <v>0.1485233009498981</v>
      </c>
      <c r="P18" s="35">
        <f>SUM(P6:P17)</f>
        <v>5191</v>
      </c>
      <c r="Q18" s="39">
        <f>P18/'2023'!P18</f>
        <v>0.15496910171060094</v>
      </c>
      <c r="R18" s="35">
        <f>SUM(R6:R17)</f>
        <v>87685</v>
      </c>
      <c r="S18" s="39">
        <f>R18/'2023'!R18</f>
        <v>0.1488899265611071</v>
      </c>
      <c r="T18" s="35">
        <f>T17</f>
        <v>0</v>
      </c>
      <c r="U18" s="39">
        <f>T18/'2023'!T18</f>
        <v>0</v>
      </c>
    </row>
    <row r="19" spans="1:21" ht="12.75">
      <c r="A19" s="10" t="s">
        <v>28</v>
      </c>
      <c r="B19" s="36">
        <f>B11</f>
        <v>0</v>
      </c>
      <c r="C19" s="39">
        <f>B19/'2023'!B19</f>
        <v>0</v>
      </c>
      <c r="D19" s="36">
        <f>SUM(D6:D11)</f>
        <v>94040</v>
      </c>
      <c r="E19" s="39">
        <f>D19/'2023'!D19</f>
        <v>0.33270947358738223</v>
      </c>
      <c r="F19" s="36">
        <f>SUM(F6:F11)</f>
        <v>11662</v>
      </c>
      <c r="G19" s="39">
        <f>F19/'2023'!F19</f>
        <v>0.3679909122463791</v>
      </c>
      <c r="H19" s="36">
        <f>SUM(H6:H11)</f>
        <v>37269</v>
      </c>
      <c r="I19" s="39">
        <f>H19/'2023'!H19</f>
        <v>0.28964343446903756</v>
      </c>
      <c r="J19" s="36">
        <f>SUM(J6:J11)</f>
        <v>10300</v>
      </c>
      <c r="K19" s="39">
        <f>J19/'2023'!J19</f>
        <v>0.2699939710084144</v>
      </c>
      <c r="L19" s="36">
        <f>SUM(L6:L11)</f>
        <v>23263</v>
      </c>
      <c r="M19" s="39">
        <f>L19/'2023'!L19</f>
        <v>0.292807874332897</v>
      </c>
      <c r="N19" s="36">
        <f>SUM(N6:N11)</f>
        <v>82494</v>
      </c>
      <c r="O19" s="39">
        <f>N19/'2023'!N19</f>
        <v>0.2967837098863146</v>
      </c>
      <c r="P19" s="36">
        <f>SUM(P6:P11)</f>
        <v>5191</v>
      </c>
      <c r="Q19" s="39">
        <f>P19/'2023'!P19</f>
        <v>0.28448512084178224</v>
      </c>
      <c r="R19" s="36">
        <f>SUM(R6:R11)</f>
        <v>87685</v>
      </c>
      <c r="S19" s="39">
        <f>R19/'2023'!R19</f>
        <v>0.2960260898628324</v>
      </c>
      <c r="T19" s="36">
        <f>T11</f>
        <v>0</v>
      </c>
      <c r="U19" s="39">
        <f>T19/'2023'!T19</f>
        <v>0</v>
      </c>
    </row>
    <row r="20" spans="1:21" ht="12.75">
      <c r="A20" s="10" t="s">
        <v>29</v>
      </c>
      <c r="B20" s="36">
        <f>B17</f>
        <v>0</v>
      </c>
      <c r="C20" s="39">
        <f>B20/'2023'!B20</f>
        <v>0</v>
      </c>
      <c r="D20" s="36">
        <f>SUM(D12:D17)</f>
        <v>0</v>
      </c>
      <c r="E20" s="39">
        <f>D20/'2023'!D20</f>
        <v>0</v>
      </c>
      <c r="F20" s="36">
        <f>SUM(F12:F17)</f>
        <v>0</v>
      </c>
      <c r="G20" s="39">
        <f>F20/'2023'!F20</f>
        <v>0</v>
      </c>
      <c r="H20" s="36">
        <f>SUM(H12:H17)</f>
        <v>0</v>
      </c>
      <c r="I20" s="39">
        <f>H20/'2023'!H20</f>
        <v>0</v>
      </c>
      <c r="J20" s="36">
        <f>SUM(J12:J17)</f>
        <v>0</v>
      </c>
      <c r="K20" s="39">
        <f>J20/'2023'!J20</f>
        <v>0</v>
      </c>
      <c r="L20" s="36">
        <f>SUM(L12:L17)</f>
        <v>0</v>
      </c>
      <c r="M20" s="39">
        <f>L20/'2023'!L20</f>
        <v>0</v>
      </c>
      <c r="N20" s="36">
        <f>SUM(N12:N17)</f>
        <v>0</v>
      </c>
      <c r="O20" s="39">
        <f>N20/'2023'!N20</f>
        <v>0</v>
      </c>
      <c r="P20" s="36">
        <f>SUM(P12:P17)</f>
        <v>0</v>
      </c>
      <c r="Q20" s="39">
        <f>P20/'2023'!P20</f>
        <v>0</v>
      </c>
      <c r="R20" s="36">
        <f>SUM(R12:R17)</f>
        <v>0</v>
      </c>
      <c r="S20" s="39">
        <f>R20/'2023'!R20</f>
        <v>0</v>
      </c>
      <c r="T20" s="36">
        <f>T17</f>
        <v>0</v>
      </c>
      <c r="U20" s="39">
        <f>T20/'2023'!T20</f>
        <v>0</v>
      </c>
    </row>
    <row r="21" spans="1:21" ht="12.75">
      <c r="A21" s="10" t="s">
        <v>30</v>
      </c>
      <c r="B21" s="36">
        <f>B8</f>
        <v>0</v>
      </c>
      <c r="C21" s="39">
        <f>B21/'2023'!B21</f>
        <v>0</v>
      </c>
      <c r="D21" s="36">
        <f>SUM(D6:D8)</f>
        <v>94040</v>
      </c>
      <c r="E21" s="39">
        <f>D21/'2023'!D21</f>
        <v>0.6578662021588421</v>
      </c>
      <c r="F21" s="36">
        <f>SUM(F6:F8)</f>
        <v>11662</v>
      </c>
      <c r="G21" s="39">
        <f>F21/'2023'!F21</f>
        <v>0.7465113301753937</v>
      </c>
      <c r="H21" s="36">
        <f>SUM(H6:H8)</f>
        <v>37269</v>
      </c>
      <c r="I21" s="39">
        <f>H21/'2023'!H21</f>
        <v>0.5888514954732901</v>
      </c>
      <c r="J21" s="36">
        <f>SUM(J6:J8)</f>
        <v>10300</v>
      </c>
      <c r="K21" s="39">
        <f>J21/'2023'!J21</f>
        <v>0.5147683542405918</v>
      </c>
      <c r="L21" s="36">
        <f>SUM(L6:L8)</f>
        <v>23263</v>
      </c>
      <c r="M21" s="39">
        <f>L21/'2023'!L21</f>
        <v>0.5826383149247376</v>
      </c>
      <c r="N21" s="36">
        <f>SUM(N6:N8)</f>
        <v>82494</v>
      </c>
      <c r="O21" s="39">
        <f>N21/'2023'!N21</f>
        <v>0.5941274333988722</v>
      </c>
      <c r="P21" s="36">
        <f>SUM(P6:P8)</f>
        <v>5191</v>
      </c>
      <c r="Q21" s="39">
        <f>P21/'2023'!P21</f>
        <v>0.5114789634446744</v>
      </c>
      <c r="R21" s="36">
        <f>SUM(R6:R8)</f>
        <v>87685</v>
      </c>
      <c r="S21" s="39">
        <f>R21/'2023'!R21</f>
        <v>0.5884978321856669</v>
      </c>
      <c r="T21" s="36">
        <f>T8</f>
        <v>0</v>
      </c>
      <c r="U21" s="39">
        <f>T21/'2023'!T21</f>
        <v>0</v>
      </c>
    </row>
    <row r="22" spans="1:21" ht="12.75">
      <c r="A22" s="10" t="s">
        <v>31</v>
      </c>
      <c r="B22" s="36">
        <f>B11</f>
        <v>0</v>
      </c>
      <c r="C22" s="39">
        <f>B22/'2023'!B22</f>
        <v>0</v>
      </c>
      <c r="D22" s="36">
        <f>SUM(D9:D11)</f>
        <v>0</v>
      </c>
      <c r="E22" s="39">
        <f>D22/'2023'!D22</f>
        <v>0</v>
      </c>
      <c r="F22" s="36">
        <f>SUM(F9:F11)</f>
        <v>0</v>
      </c>
      <c r="G22" s="39">
        <f>F22/'2023'!F22</f>
        <v>0</v>
      </c>
      <c r="H22" s="36">
        <f>SUM(H9:H11)</f>
        <v>0</v>
      </c>
      <c r="I22" s="39">
        <f>H22/'2023'!H22</f>
        <v>0</v>
      </c>
      <c r="J22" s="36">
        <f>SUM(J9:J11)</f>
        <v>0</v>
      </c>
      <c r="K22" s="39">
        <f>J22/'2023'!J22</f>
        <v>0</v>
      </c>
      <c r="L22" s="36">
        <f>SUM(L9:L11)</f>
        <v>0</v>
      </c>
      <c r="M22" s="39">
        <f>L22/'2023'!L22</f>
        <v>0</v>
      </c>
      <c r="N22" s="36">
        <f>SUM(N9:N11)</f>
        <v>0</v>
      </c>
      <c r="O22" s="39">
        <f>N22/'2023'!N22</f>
        <v>0</v>
      </c>
      <c r="P22" s="36">
        <f>SUM(P9:P11)</f>
        <v>0</v>
      </c>
      <c r="Q22" s="39">
        <f>P22/'2023'!P22</f>
        <v>0</v>
      </c>
      <c r="R22" s="36">
        <f>SUM(R9:R11)</f>
        <v>0</v>
      </c>
      <c r="S22" s="39">
        <f>R22/'2023'!R22</f>
        <v>0</v>
      </c>
      <c r="T22" s="36">
        <f>T11</f>
        <v>0</v>
      </c>
      <c r="U22" s="39">
        <f>T22/'2023'!T22</f>
        <v>0</v>
      </c>
    </row>
    <row r="23" spans="1:21" ht="12.75">
      <c r="A23" s="10" t="s">
        <v>32</v>
      </c>
      <c r="B23" s="36">
        <f>B14</f>
        <v>0</v>
      </c>
      <c r="C23" s="39">
        <f>B23/'2023'!B23</f>
        <v>0</v>
      </c>
      <c r="D23" s="36">
        <f>SUM(D12:D14)</f>
        <v>0</v>
      </c>
      <c r="E23" s="39">
        <f>D23/'2023'!D23</f>
        <v>0</v>
      </c>
      <c r="F23" s="36">
        <f>SUM(F12:F14)</f>
        <v>0</v>
      </c>
      <c r="G23" s="39">
        <f>F23/'2023'!F23</f>
        <v>0</v>
      </c>
      <c r="H23" s="36">
        <f>SUM(H12:H14)</f>
        <v>0</v>
      </c>
      <c r="I23" s="39">
        <f>H23/'2023'!H23</f>
        <v>0</v>
      </c>
      <c r="J23" s="36">
        <f>SUM(J12:J14)</f>
        <v>0</v>
      </c>
      <c r="K23" s="39">
        <f>J23/'2023'!J23</f>
        <v>0</v>
      </c>
      <c r="L23" s="36">
        <f>SUM(L12:L14)</f>
        <v>0</v>
      </c>
      <c r="M23" s="39">
        <f>L23/'2023'!L23</f>
        <v>0</v>
      </c>
      <c r="N23" s="36">
        <f>SUM(N12:N14)</f>
        <v>0</v>
      </c>
      <c r="O23" s="39">
        <f>N23/'2023'!N23</f>
        <v>0</v>
      </c>
      <c r="P23" s="36">
        <f>SUM(P12:P14)</f>
        <v>0</v>
      </c>
      <c r="Q23" s="39">
        <f>P23/'2023'!P23</f>
        <v>0</v>
      </c>
      <c r="R23" s="36">
        <f>SUM(R12:R14)</f>
        <v>0</v>
      </c>
      <c r="S23" s="39">
        <f>R23/'2023'!R23</f>
        <v>0</v>
      </c>
      <c r="T23" s="36">
        <f>T14</f>
        <v>0</v>
      </c>
      <c r="U23" s="39">
        <f>T23/'2023'!T23</f>
        <v>0</v>
      </c>
    </row>
    <row r="24" spans="1:21" ht="13.5" thickBot="1">
      <c r="A24" s="11" t="s">
        <v>33</v>
      </c>
      <c r="B24" s="38">
        <f>B17</f>
        <v>0</v>
      </c>
      <c r="C24" s="40">
        <f>B24/'2023'!B24</f>
        <v>0</v>
      </c>
      <c r="D24" s="38">
        <f>SUM(D15:D17)</f>
        <v>0</v>
      </c>
      <c r="E24" s="40">
        <f>D24/'2023'!D24</f>
        <v>0</v>
      </c>
      <c r="F24" s="38">
        <f>SUM(F15:F17)</f>
        <v>0</v>
      </c>
      <c r="G24" s="40">
        <f>F24/'2023'!F24</f>
        <v>0</v>
      </c>
      <c r="H24" s="38">
        <f>SUM(H15:H17)</f>
        <v>0</v>
      </c>
      <c r="I24" s="40">
        <f>H24/'2023'!H24</f>
        <v>0</v>
      </c>
      <c r="J24" s="38">
        <f>SUM(J15:J17)</f>
        <v>0</v>
      </c>
      <c r="K24" s="40">
        <f>J24/'2023'!J24</f>
        <v>0</v>
      </c>
      <c r="L24" s="38">
        <f>SUM(L15:L17)</f>
        <v>0</v>
      </c>
      <c r="M24" s="40">
        <f>L24/'2023'!L24</f>
        <v>0</v>
      </c>
      <c r="N24" s="38">
        <f>SUM(N15:N17)</f>
        <v>0</v>
      </c>
      <c r="O24" s="40">
        <f>N24/'2023'!N24</f>
        <v>0</v>
      </c>
      <c r="P24" s="38">
        <f>SUM(P15:P17)</f>
        <v>0</v>
      </c>
      <c r="Q24" s="40">
        <f>P24/'2023'!P24</f>
        <v>0</v>
      </c>
      <c r="R24" s="38">
        <f>SUM(R15:R17)</f>
        <v>0</v>
      </c>
      <c r="S24" s="40">
        <f>R24/'2023'!R24</f>
        <v>0</v>
      </c>
      <c r="T24" s="38">
        <f>T17</f>
        <v>0</v>
      </c>
      <c r="U24" s="40">
        <f>T24/'2023'!T24</f>
        <v>0</v>
      </c>
    </row>
  </sheetData>
  <sheetProtection/>
  <mergeCells count="1">
    <mergeCell ref="A1:U1"/>
  </mergeCells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4"/>
  <sheetViews>
    <sheetView zoomScale="85" zoomScaleNormal="85" zoomScalePageLayoutView="0" workbookViewId="0" topLeftCell="A1">
      <selection activeCell="T17" sqref="T17"/>
    </sheetView>
  </sheetViews>
  <sheetFormatPr defaultColWidth="9.00390625" defaultRowHeight="13.5"/>
  <cols>
    <col min="1" max="1" width="10.625" style="0" customWidth="1"/>
    <col min="2" max="3" width="9.25390625" style="0" customWidth="1"/>
    <col min="4" max="4" width="10.25390625" style="0" customWidth="1"/>
    <col min="5" max="5" width="9.25390625" style="0" customWidth="1"/>
    <col min="6" max="6" width="11.25390625" style="0" customWidth="1"/>
    <col min="7" max="9" width="9.25390625" style="0" customWidth="1"/>
    <col min="10" max="10" width="11.25390625" style="0" customWidth="1"/>
    <col min="11" max="17" width="9.25390625" style="0" customWidth="1"/>
    <col min="18" max="18" width="10.25390625" style="0" customWidth="1"/>
    <col min="19" max="21" width="9.25390625" style="0" customWidth="1"/>
  </cols>
  <sheetData>
    <row r="1" spans="1:21" ht="12.75">
      <c r="A1" s="69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ht="13.5" thickBot="1">
      <c r="A2" s="3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2.75">
      <c r="A3" s="25"/>
      <c r="B3" s="28" t="s">
        <v>2</v>
      </c>
      <c r="C3" s="28" t="s">
        <v>3</v>
      </c>
      <c r="D3" s="30" t="s">
        <v>4</v>
      </c>
      <c r="E3" s="31"/>
      <c r="F3" s="28" t="s">
        <v>5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 t="s">
        <v>6</v>
      </c>
      <c r="S3" s="28" t="s">
        <v>3</v>
      </c>
      <c r="T3" s="31" t="s">
        <v>7</v>
      </c>
      <c r="U3" s="16" t="s">
        <v>3</v>
      </c>
    </row>
    <row r="4" spans="1:21" ht="12.75">
      <c r="A4" s="26"/>
      <c r="B4" s="22"/>
      <c r="C4" s="22"/>
      <c r="D4" s="19" t="s">
        <v>8</v>
      </c>
      <c r="E4" s="19" t="s">
        <v>3</v>
      </c>
      <c r="F4" s="21" t="s">
        <v>9</v>
      </c>
      <c r="G4" s="21"/>
      <c r="H4" s="21"/>
      <c r="I4" s="21"/>
      <c r="J4" s="21"/>
      <c r="K4" s="21"/>
      <c r="L4" s="21"/>
      <c r="M4" s="21"/>
      <c r="N4" s="21"/>
      <c r="O4" s="21"/>
      <c r="P4" s="21" t="s">
        <v>10</v>
      </c>
      <c r="Q4" s="22"/>
      <c r="R4" s="22"/>
      <c r="S4" s="22"/>
      <c r="T4" s="32"/>
      <c r="U4" s="17"/>
    </row>
    <row r="5" spans="1:21" ht="13.5" thickBot="1">
      <c r="A5" s="27"/>
      <c r="B5" s="29"/>
      <c r="C5" s="29"/>
      <c r="D5" s="20"/>
      <c r="E5" s="20"/>
      <c r="F5" s="1" t="s">
        <v>11</v>
      </c>
      <c r="G5" s="1" t="s">
        <v>3</v>
      </c>
      <c r="H5" s="1" t="s">
        <v>12</v>
      </c>
      <c r="I5" s="1" t="s">
        <v>3</v>
      </c>
      <c r="J5" s="1" t="s">
        <v>13</v>
      </c>
      <c r="K5" s="1" t="s">
        <v>3</v>
      </c>
      <c r="L5" s="1" t="s">
        <v>14</v>
      </c>
      <c r="M5" s="1" t="s">
        <v>3</v>
      </c>
      <c r="N5" s="1" t="s">
        <v>15</v>
      </c>
      <c r="O5" s="1" t="s">
        <v>3</v>
      </c>
      <c r="P5" s="1" t="s">
        <v>8</v>
      </c>
      <c r="Q5" s="1" t="s">
        <v>3</v>
      </c>
      <c r="R5" s="29"/>
      <c r="S5" s="29"/>
      <c r="T5" s="33"/>
      <c r="U5" s="18"/>
    </row>
    <row r="6" spans="1:21" ht="12.75">
      <c r="A6" s="2">
        <v>42005</v>
      </c>
      <c r="B6" s="35">
        <v>67983</v>
      </c>
      <c r="C6" s="39">
        <f>B6/'2014'!B6</f>
        <v>1.0618196017180788</v>
      </c>
      <c r="D6" s="35">
        <v>52048</v>
      </c>
      <c r="E6" s="39">
        <f>D6/'2014'!D6</f>
        <v>0.8216202563616847</v>
      </c>
      <c r="F6" s="35">
        <v>6949</v>
      </c>
      <c r="G6" s="39">
        <f>F6/'2014'!F6</f>
        <v>0.9380399568034558</v>
      </c>
      <c r="H6" s="35">
        <v>21703</v>
      </c>
      <c r="I6" s="39">
        <f>H6/'2014'!H6</f>
        <v>0.9289872442427874</v>
      </c>
      <c r="J6" s="35">
        <v>6121</v>
      </c>
      <c r="K6" s="39">
        <f>J6/'2014'!J6</f>
        <v>0.8641818438514753</v>
      </c>
      <c r="L6" s="35">
        <v>13201</v>
      </c>
      <c r="M6" s="39">
        <f>L6/'2014'!L6</f>
        <v>0.9668229090376447</v>
      </c>
      <c r="N6" s="35">
        <f aca="true" t="shared" si="0" ref="N6:N14">F6+H6+J6+L6</f>
        <v>47974</v>
      </c>
      <c r="O6" s="39">
        <f>N6/'2014'!N6</f>
        <v>0.9314073815209584</v>
      </c>
      <c r="P6" s="35">
        <v>1219</v>
      </c>
      <c r="Q6" s="39">
        <f>P6/'2014'!P6</f>
        <v>0.7145369284876905</v>
      </c>
      <c r="R6" s="35">
        <f aca="true" t="shared" si="1" ref="R6:R12">N6+P6</f>
        <v>49193</v>
      </c>
      <c r="S6" s="39">
        <f>R6/'2014'!R6</f>
        <v>0.9244545505797456</v>
      </c>
      <c r="T6" s="35">
        <v>70484</v>
      </c>
      <c r="U6" s="43">
        <f>T6/'2014'!T6</f>
        <v>0.9504314994606257</v>
      </c>
    </row>
    <row r="7" spans="1:21" ht="12.75">
      <c r="A7" s="8" t="s">
        <v>16</v>
      </c>
      <c r="B7" s="35">
        <v>70484</v>
      </c>
      <c r="C7" s="39">
        <f>B7/'2014'!B7</f>
        <v>0.9504314994606257</v>
      </c>
      <c r="D7" s="35">
        <v>44848</v>
      </c>
      <c r="E7" s="39">
        <f>D7/'2014'!D7</f>
        <v>0.7800873180149936</v>
      </c>
      <c r="F7" s="35">
        <v>6958</v>
      </c>
      <c r="G7" s="39">
        <f>F7/'2014'!F7</f>
        <v>0.9063436238113847</v>
      </c>
      <c r="H7" s="35">
        <v>19420</v>
      </c>
      <c r="I7" s="39">
        <f>H7/'2014'!H7</f>
        <v>0.889560716412441</v>
      </c>
      <c r="J7" s="35">
        <v>5824</v>
      </c>
      <c r="K7" s="39">
        <f>J7/'2014'!J7</f>
        <v>0.7900162778079218</v>
      </c>
      <c r="L7" s="35">
        <v>11400</v>
      </c>
      <c r="M7" s="39">
        <f>L7/'2014'!L7</f>
        <v>0.7750356924332041</v>
      </c>
      <c r="N7" s="35">
        <f t="shared" si="0"/>
        <v>43602</v>
      </c>
      <c r="O7" s="39">
        <f>N7/'2014'!N7</f>
        <v>0.8451801740681153</v>
      </c>
      <c r="P7" s="35">
        <v>1211</v>
      </c>
      <c r="Q7" s="39">
        <f>P7/'2014'!P7</f>
        <v>0.6346960167714885</v>
      </c>
      <c r="R7" s="35">
        <f t="shared" si="1"/>
        <v>44813</v>
      </c>
      <c r="S7" s="39">
        <f>R7/'2014'!R7</f>
        <v>0.8376731405499374</v>
      </c>
      <c r="T7" s="35">
        <v>70637</v>
      </c>
      <c r="U7" s="41">
        <f>T7/'2014'!T7</f>
        <v>0.9058812968092746</v>
      </c>
    </row>
    <row r="8" spans="1:21" ht="12.75">
      <c r="A8" s="8" t="s">
        <v>17</v>
      </c>
      <c r="B8" s="35">
        <v>70637</v>
      </c>
      <c r="C8" s="39">
        <f>B8/'2014'!B8</f>
        <v>0.9058812968092746</v>
      </c>
      <c r="D8" s="35">
        <v>57090</v>
      </c>
      <c r="E8" s="39">
        <f>D8/'2014'!D8</f>
        <v>1.141320645328962</v>
      </c>
      <c r="F8" s="35">
        <v>7287</v>
      </c>
      <c r="G8" s="39">
        <f>F8/'2014'!F8</f>
        <v>0.9190314037079077</v>
      </c>
      <c r="H8" s="35">
        <v>21231</v>
      </c>
      <c r="I8" s="39">
        <f>H8/'2014'!H8</f>
        <v>0.8057917109458024</v>
      </c>
      <c r="J8" s="35">
        <v>6246</v>
      </c>
      <c r="K8" s="39">
        <f>J8/'2014'!J8</f>
        <v>0.6993617735975814</v>
      </c>
      <c r="L8" s="35">
        <v>13775</v>
      </c>
      <c r="M8" s="39">
        <f>L8/'2014'!L8</f>
        <v>0.7651927563604044</v>
      </c>
      <c r="N8" s="35">
        <f t="shared" si="0"/>
        <v>48539</v>
      </c>
      <c r="O8" s="39">
        <f>N8/'2014'!N8</f>
        <v>0.7929913412841039</v>
      </c>
      <c r="P8" s="35">
        <v>1873</v>
      </c>
      <c r="Q8" s="39">
        <f>P8/'2014'!P8</f>
        <v>1.267253044654939</v>
      </c>
      <c r="R8" s="35">
        <f t="shared" si="1"/>
        <v>50412</v>
      </c>
      <c r="S8" s="39">
        <f>R8/'2014'!R8</f>
        <v>0.8041730474732006</v>
      </c>
      <c r="T8" s="35">
        <v>77332</v>
      </c>
      <c r="U8" s="41">
        <f>T8/'2014'!T8</f>
        <v>1.1849286732145319</v>
      </c>
    </row>
    <row r="9" spans="1:21" ht="12.75">
      <c r="A9" s="8" t="s">
        <v>18</v>
      </c>
      <c r="B9" s="35">
        <v>77332</v>
      </c>
      <c r="C9" s="39">
        <f>B9/'2014'!B9</f>
        <v>1.1849286732145319</v>
      </c>
      <c r="D9" s="35">
        <v>60651</v>
      </c>
      <c r="E9" s="39">
        <f>D9/'2014'!D9</f>
        <v>1.2350785020465513</v>
      </c>
      <c r="F9" s="35">
        <v>8793</v>
      </c>
      <c r="G9" s="39">
        <f>F9/'2014'!F9</f>
        <v>1.0839497041420119</v>
      </c>
      <c r="H9" s="35">
        <v>29228</v>
      </c>
      <c r="I9" s="39">
        <f>H9/'2014'!H9</f>
        <v>1.281143157710178</v>
      </c>
      <c r="J9" s="35">
        <v>7743</v>
      </c>
      <c r="K9" s="39">
        <f>J9/'2014'!J9</f>
        <v>1.241263225392754</v>
      </c>
      <c r="L9" s="35">
        <v>14968</v>
      </c>
      <c r="M9" s="39">
        <f>L9/'2014'!L9</f>
        <v>1.0256269699876661</v>
      </c>
      <c r="N9" s="35">
        <f t="shared" si="0"/>
        <v>60732</v>
      </c>
      <c r="O9" s="39">
        <f>N9/'2014'!N9</f>
        <v>1.1733838247227482</v>
      </c>
      <c r="P9" s="35">
        <v>2531</v>
      </c>
      <c r="Q9" s="39">
        <f>P9/'2014'!P9</f>
        <v>1.1194161875276427</v>
      </c>
      <c r="R9" s="35">
        <f t="shared" si="1"/>
        <v>63263</v>
      </c>
      <c r="S9" s="39">
        <f>R9/'2014'!R9</f>
        <v>1.171124974545993</v>
      </c>
      <c r="T9" s="35">
        <v>74668</v>
      </c>
      <c r="U9" s="41">
        <f>T9/'2014'!T9</f>
        <v>1.2331626754748142</v>
      </c>
    </row>
    <row r="10" spans="1:21" ht="12.75">
      <c r="A10" s="8" t="s">
        <v>19</v>
      </c>
      <c r="B10" s="35">
        <v>74668</v>
      </c>
      <c r="C10" s="39">
        <f>B10/'2014'!B10</f>
        <v>1.2331626754748142</v>
      </c>
      <c r="D10" s="35">
        <v>48888</v>
      </c>
      <c r="E10" s="39">
        <f>D10/'2014'!D10</f>
        <v>0.8814524998647747</v>
      </c>
      <c r="F10" s="35">
        <v>7628</v>
      </c>
      <c r="G10" s="39">
        <f>F10/'2014'!F10</f>
        <v>0.9959524742133438</v>
      </c>
      <c r="H10" s="35">
        <v>25470</v>
      </c>
      <c r="I10" s="39">
        <f>H10/'2014'!H10</f>
        <v>1.1681342872867364</v>
      </c>
      <c r="J10" s="35">
        <v>7737</v>
      </c>
      <c r="K10" s="39">
        <f>J10/'2014'!J10</f>
        <v>1.345799269438163</v>
      </c>
      <c r="L10" s="35">
        <v>13382</v>
      </c>
      <c r="M10" s="39">
        <f>L10/'2014'!L10</f>
        <v>0.9570876841653555</v>
      </c>
      <c r="N10" s="35">
        <f t="shared" si="0"/>
        <v>54217</v>
      </c>
      <c r="O10" s="39">
        <f>N10/'2014'!N10</f>
        <v>1.1021059478798227</v>
      </c>
      <c r="P10" s="35">
        <v>1359</v>
      </c>
      <c r="Q10" s="39">
        <f>P10/'2014'!P10</f>
        <v>0.671774592189817</v>
      </c>
      <c r="R10" s="35">
        <f t="shared" si="1"/>
        <v>55576</v>
      </c>
      <c r="S10" s="39">
        <f>R10/'2014'!R10</f>
        <v>1.0851084600816134</v>
      </c>
      <c r="T10" s="35">
        <v>67919</v>
      </c>
      <c r="U10" s="41">
        <f>T10/'2014'!T10</f>
        <v>1.0509547241048494</v>
      </c>
    </row>
    <row r="11" spans="1:21" ht="12.75">
      <c r="A11" s="8" t="s">
        <v>20</v>
      </c>
      <c r="B11" s="35">
        <v>67919</v>
      </c>
      <c r="C11" s="39">
        <f>B11/'2014'!B11</f>
        <v>1.0509547241048494</v>
      </c>
      <c r="D11" s="35">
        <v>47167</v>
      </c>
      <c r="E11" s="39">
        <f>D11/'2014'!D11</f>
        <v>0.9810516244436125</v>
      </c>
      <c r="F11" s="35">
        <v>9438</v>
      </c>
      <c r="G11" s="39">
        <f>F11/'2014'!F11</f>
        <v>1.1921182266009853</v>
      </c>
      <c r="H11" s="35">
        <v>29115</v>
      </c>
      <c r="I11" s="39">
        <f>H11/'2014'!H11</f>
        <v>1.2576130620707529</v>
      </c>
      <c r="J11" s="35">
        <v>9511</v>
      </c>
      <c r="K11" s="39">
        <f>J11/'2014'!J11</f>
        <v>1.546755570011384</v>
      </c>
      <c r="L11" s="35">
        <v>16663</v>
      </c>
      <c r="M11" s="39">
        <f>L11/'2014'!L11</f>
        <v>1.1541072170660756</v>
      </c>
      <c r="N11" s="35">
        <f t="shared" si="0"/>
        <v>64727</v>
      </c>
      <c r="O11" s="39">
        <f>N11/'2014'!N11</f>
        <v>1.2530635950053237</v>
      </c>
      <c r="P11" s="35">
        <v>2420</v>
      </c>
      <c r="Q11" s="39">
        <f>P11/'2014'!P11</f>
        <v>1.2259371833839918</v>
      </c>
      <c r="R11" s="35">
        <f t="shared" si="1"/>
        <v>67147</v>
      </c>
      <c r="S11" s="39">
        <f>R11/'2014'!R11</f>
        <v>1.2520651140241288</v>
      </c>
      <c r="T11" s="35">
        <v>48038</v>
      </c>
      <c r="U11" s="41">
        <f>T11/'2014'!T11</f>
        <v>0.8116583593816</v>
      </c>
    </row>
    <row r="12" spans="1:21" ht="12.75">
      <c r="A12" s="8" t="s">
        <v>21</v>
      </c>
      <c r="B12" s="35">
        <v>48038</v>
      </c>
      <c r="C12" s="39">
        <f>B12/'2014'!B12</f>
        <v>0.8116583593816</v>
      </c>
      <c r="D12" s="35">
        <v>65788</v>
      </c>
      <c r="E12" s="39">
        <f>D12/'2014'!D12</f>
        <v>1.0655825329208441</v>
      </c>
      <c r="F12" s="35">
        <v>8158</v>
      </c>
      <c r="G12" s="39">
        <f>F12/'2014'!F12</f>
        <v>1.0299204645878046</v>
      </c>
      <c r="H12" s="35">
        <v>25626</v>
      </c>
      <c r="I12" s="39">
        <f>H12/'2014'!H12</f>
        <v>0.9711968468127037</v>
      </c>
      <c r="J12" s="35">
        <v>6362</v>
      </c>
      <c r="K12" s="39">
        <f>J12/'2014'!J12</f>
        <v>0.8966878083157153</v>
      </c>
      <c r="L12" s="35">
        <v>14415</v>
      </c>
      <c r="M12" s="39">
        <f>L12/'2014'!L12</f>
        <v>0.8609053989488772</v>
      </c>
      <c r="N12" s="35">
        <f t="shared" si="0"/>
        <v>54561</v>
      </c>
      <c r="O12" s="39">
        <f>N12/'2014'!N12</f>
        <v>0.938344856052007</v>
      </c>
      <c r="P12" s="35">
        <v>2522</v>
      </c>
      <c r="Q12" s="39">
        <f>P12/'2014'!P12</f>
        <v>1.0636862083509069</v>
      </c>
      <c r="R12" s="35">
        <f t="shared" si="1"/>
        <v>57083</v>
      </c>
      <c r="S12" s="39">
        <f>R12/'2014'!R12</f>
        <v>0.9432556141249566</v>
      </c>
      <c r="T12" s="35">
        <v>56581</v>
      </c>
      <c r="U12" s="41">
        <f>T12/'2014'!T12</f>
        <v>0.9377651816494299</v>
      </c>
    </row>
    <row r="13" spans="1:21" ht="12.75">
      <c r="A13" s="8" t="s">
        <v>22</v>
      </c>
      <c r="B13" s="35">
        <v>56581</v>
      </c>
      <c r="C13" s="39">
        <f>B13/'2014'!B13</f>
        <v>0.9377651816494299</v>
      </c>
      <c r="D13" s="35">
        <v>61094</v>
      </c>
      <c r="E13" s="39">
        <f>D13/'2014'!D13</f>
        <v>1.1414532070324908</v>
      </c>
      <c r="F13" s="35">
        <v>5740</v>
      </c>
      <c r="G13" s="39">
        <f>F13/'2014'!F13</f>
        <v>1.044395924308588</v>
      </c>
      <c r="H13" s="35">
        <v>21422</v>
      </c>
      <c r="I13" s="39">
        <f>H13/'2014'!H13</f>
        <v>0.9640430223662302</v>
      </c>
      <c r="J13" s="35">
        <v>5982</v>
      </c>
      <c r="K13" s="39">
        <f>J13/'2014'!J13</f>
        <v>1.0868459302325582</v>
      </c>
      <c r="L13" s="35">
        <v>13208</v>
      </c>
      <c r="M13" s="39">
        <f>L13/'2014'!L13</f>
        <v>1.0119521912350598</v>
      </c>
      <c r="N13" s="35">
        <v>46352</v>
      </c>
      <c r="O13" s="39">
        <f>N13/'2014'!N13</f>
        <v>1.0017072590927756</v>
      </c>
      <c r="P13" s="35">
        <v>2026</v>
      </c>
      <c r="Q13" s="39">
        <f>P13/'2014'!P13</f>
        <v>0.9588263132986276</v>
      </c>
      <c r="R13" s="35">
        <v>48378</v>
      </c>
      <c r="S13" s="39">
        <f>R13/'2014'!R13</f>
        <v>0.9998346629190261</v>
      </c>
      <c r="T13" s="35">
        <v>69031</v>
      </c>
      <c r="U13" s="41">
        <f>T13/'2014'!T13</f>
        <v>1.0532009032100573</v>
      </c>
    </row>
    <row r="14" spans="1:21" ht="12.75">
      <c r="A14" s="8" t="s">
        <v>23</v>
      </c>
      <c r="B14" s="35">
        <v>69031</v>
      </c>
      <c r="C14" s="39">
        <f>B14/'2014'!B14</f>
        <v>1.0532009032100573</v>
      </c>
      <c r="D14" s="35">
        <v>63634</v>
      </c>
      <c r="E14" s="39">
        <f>D14/'2014'!D14</f>
        <v>1.1332656586703709</v>
      </c>
      <c r="F14" s="35">
        <v>7284</v>
      </c>
      <c r="G14" s="39">
        <f>F14/'2014'!F14</f>
        <v>0.9851230727616986</v>
      </c>
      <c r="H14" s="35">
        <v>22991</v>
      </c>
      <c r="I14" s="39">
        <f>H14/'2014'!H14</f>
        <v>0.9348215011791494</v>
      </c>
      <c r="J14" s="35">
        <v>6110</v>
      </c>
      <c r="K14" s="39">
        <f>J14/'2014'!J14</f>
        <v>0.7536696681879856</v>
      </c>
      <c r="L14" s="35">
        <v>16233</v>
      </c>
      <c r="M14" s="39">
        <f>L14/'2014'!L14</f>
        <v>0.9930262433474032</v>
      </c>
      <c r="N14" s="35">
        <f t="shared" si="0"/>
        <v>52618</v>
      </c>
      <c r="O14" s="39">
        <f>N14/'2014'!N14</f>
        <v>0.9322490344070019</v>
      </c>
      <c r="P14" s="35">
        <v>2720</v>
      </c>
      <c r="Q14" s="39">
        <f>P14/'2014'!P14</f>
        <v>1.2302125734961555</v>
      </c>
      <c r="R14" s="35">
        <v>55338</v>
      </c>
      <c r="S14" s="39">
        <f>R14/'2014'!R14</f>
        <v>0.94348115185924</v>
      </c>
      <c r="T14" s="35">
        <v>77656</v>
      </c>
      <c r="U14" s="41">
        <f>T14/'2014'!T14</f>
        <v>1.2339668213309605</v>
      </c>
    </row>
    <row r="15" spans="1:21" ht="12.75">
      <c r="A15" s="8" t="s">
        <v>24</v>
      </c>
      <c r="B15" s="35">
        <v>77656</v>
      </c>
      <c r="C15" s="39">
        <f>B15/'2014'!B15</f>
        <v>1.2339668213309605</v>
      </c>
      <c r="D15" s="35">
        <v>52273</v>
      </c>
      <c r="E15" s="39">
        <f>D15/'2014'!D15</f>
        <v>0.9088269555088061</v>
      </c>
      <c r="F15" s="35">
        <v>7710</v>
      </c>
      <c r="G15" s="39">
        <f>F15/'2014'!F15</f>
        <v>1.0615448161916563</v>
      </c>
      <c r="H15" s="35">
        <v>26496</v>
      </c>
      <c r="I15" s="39">
        <f>H15/'2014'!H15</f>
        <v>1.080763582966226</v>
      </c>
      <c r="J15" s="35">
        <v>7192</v>
      </c>
      <c r="K15" s="39">
        <f>J15/'2014'!J15</f>
        <v>1.1815344176113027</v>
      </c>
      <c r="L15" s="35">
        <v>16989</v>
      </c>
      <c r="M15" s="39">
        <f>L15/'2014'!L15</f>
        <v>1.045669969840586</v>
      </c>
      <c r="N15" s="35">
        <f>F15+H15+J15+L15</f>
        <v>58387</v>
      </c>
      <c r="O15" s="39">
        <f>N15/'2014'!N15</f>
        <v>1.078982869181158</v>
      </c>
      <c r="P15" s="35">
        <v>1619</v>
      </c>
      <c r="Q15" s="39">
        <f>P15/'2014'!P15</f>
        <v>0.7299368800721371</v>
      </c>
      <c r="R15" s="35">
        <v>60006</v>
      </c>
      <c r="S15" s="39">
        <f>R15/'2014'!R15</f>
        <v>1.0652393886137295</v>
      </c>
      <c r="T15" s="35">
        <v>69687</v>
      </c>
      <c r="U15" s="41">
        <f>T15/'2014'!T15</f>
        <v>1.0882642304989458</v>
      </c>
    </row>
    <row r="16" spans="1:21" ht="12.75">
      <c r="A16" s="8" t="s">
        <v>25</v>
      </c>
      <c r="B16" s="35">
        <v>69687</v>
      </c>
      <c r="C16" s="39">
        <f>B16/'2014'!B16</f>
        <v>1.0882642304989458</v>
      </c>
      <c r="D16" s="35">
        <v>57808</v>
      </c>
      <c r="E16" s="39">
        <f>D16/'2014'!D16</f>
        <v>1.1773763213100064</v>
      </c>
      <c r="F16" s="35">
        <v>6887</v>
      </c>
      <c r="G16" s="39">
        <f>F16/'2014'!F16</f>
        <v>1.0709065464157985</v>
      </c>
      <c r="H16" s="35">
        <v>25031</v>
      </c>
      <c r="I16" s="39">
        <f>H16/'2014'!H16</f>
        <v>1.2108063657911285</v>
      </c>
      <c r="J16" s="35">
        <v>6698</v>
      </c>
      <c r="K16" s="39">
        <f>J16/'2014'!J16</f>
        <v>1.2213712618526622</v>
      </c>
      <c r="L16" s="35">
        <v>16391</v>
      </c>
      <c r="M16" s="39">
        <f>L16/'2014'!L16</f>
        <v>1.0120400098789826</v>
      </c>
      <c r="N16" s="35">
        <v>55007</v>
      </c>
      <c r="O16" s="39">
        <f>N16/'2014'!N16</f>
        <v>1.127562315513283</v>
      </c>
      <c r="P16" s="35">
        <v>1518</v>
      </c>
      <c r="Q16" s="39">
        <f>P16/'2014'!P16</f>
        <v>1.39010989010989</v>
      </c>
      <c r="R16" s="35">
        <v>56525</v>
      </c>
      <c r="S16" s="39">
        <f>R16/'2014'!R16</f>
        <v>1.1333106103135777</v>
      </c>
      <c r="T16" s="35">
        <v>71567</v>
      </c>
      <c r="U16" s="41">
        <f>T16/'2014'!T16</f>
        <v>1.1261703567326</v>
      </c>
    </row>
    <row r="17" spans="1:21" ht="12.75">
      <c r="A17" s="8" t="s">
        <v>26</v>
      </c>
      <c r="B17" s="35">
        <v>71567</v>
      </c>
      <c r="C17" s="39">
        <f>B17/'2014'!B17</f>
        <v>1.1261703567326</v>
      </c>
      <c r="D17" s="35">
        <v>63292</v>
      </c>
      <c r="E17" s="39">
        <f>D17/'2014'!D17</f>
        <v>1.242749710381119</v>
      </c>
      <c r="F17" s="35">
        <v>6417</v>
      </c>
      <c r="G17" s="39">
        <f>F17/'2014'!F17</f>
        <v>0.9728623408126137</v>
      </c>
      <c r="H17" s="35">
        <v>23348</v>
      </c>
      <c r="I17" s="39">
        <f>H17/'2014'!H17</f>
        <v>1.173974255832663</v>
      </c>
      <c r="J17" s="35">
        <v>6406</v>
      </c>
      <c r="K17" s="39">
        <f>J17/'2014'!J17</f>
        <v>1.2477600311647838</v>
      </c>
      <c r="L17" s="35">
        <v>13005</v>
      </c>
      <c r="M17" s="39">
        <f>L17/'2014'!L17</f>
        <v>0.9283980582524272</v>
      </c>
      <c r="N17" s="35">
        <v>49176</v>
      </c>
      <c r="O17" s="39">
        <f>N17/'2014'!N17</f>
        <v>1.0778065138298338</v>
      </c>
      <c r="P17" s="35">
        <v>1498</v>
      </c>
      <c r="Q17" s="39">
        <f>P17/'2014'!P17</f>
        <v>1.671875</v>
      </c>
      <c r="R17" s="35">
        <v>50674</v>
      </c>
      <c r="S17" s="39">
        <f>R17/'2014'!R17</f>
        <v>1.0892480976742187</v>
      </c>
      <c r="T17" s="35">
        <v>84169</v>
      </c>
      <c r="U17" s="41">
        <f>T17/'2014'!T17</f>
        <v>1.2380889339982055</v>
      </c>
    </row>
    <row r="18" spans="1:21" ht="12.75">
      <c r="A18" s="10" t="s">
        <v>79</v>
      </c>
      <c r="B18" s="35">
        <f>B17</f>
        <v>71567</v>
      </c>
      <c r="C18" s="39">
        <f>B18/'2014'!B18</f>
        <v>1.1261703567326</v>
      </c>
      <c r="D18" s="35">
        <f>SUM(D6:D17)</f>
        <v>674581</v>
      </c>
      <c r="E18" s="39">
        <f>D18/'2014'!D18</f>
        <v>1.0338944864559991</v>
      </c>
      <c r="F18" s="35">
        <f>SUM(F6:F17)</f>
        <v>89249</v>
      </c>
      <c r="G18" s="39">
        <f>F18/'2014'!F18</f>
        <v>1.0164686855802194</v>
      </c>
      <c r="H18" s="35">
        <f>SUM(H6:H17)</f>
        <v>291081</v>
      </c>
      <c r="I18" s="39">
        <f>H18/'2014'!H18</f>
        <v>1.0486080089917431</v>
      </c>
      <c r="J18" s="35">
        <f>SUM(J6:J17)</f>
        <v>81932</v>
      </c>
      <c r="K18" s="39">
        <f>J18/'2014'!J18</f>
        <v>1.0379942482865214</v>
      </c>
      <c r="L18" s="35">
        <f>SUM(L6:L17)</f>
        <v>173630</v>
      </c>
      <c r="M18" s="39">
        <f>L18/'2014'!L18</f>
        <v>0.9541525391129453</v>
      </c>
      <c r="N18" s="35">
        <f>SUM(N6:N17)</f>
        <v>635892</v>
      </c>
      <c r="O18" s="39">
        <f>N18/'2014'!N18</f>
        <v>1.0153202075053849</v>
      </c>
      <c r="P18" s="35">
        <f>SUM(P6:P17)</f>
        <v>22516</v>
      </c>
      <c r="Q18" s="39">
        <f>P18/'2014'!P18</f>
        <v>1.0119095770976585</v>
      </c>
      <c r="R18" s="35">
        <f>SUM(R6:R17)</f>
        <v>658408</v>
      </c>
      <c r="S18" s="39">
        <f>R18/'2014'!R18</f>
        <v>1.0152031923620148</v>
      </c>
      <c r="T18" s="35">
        <f>T17</f>
        <v>84169</v>
      </c>
      <c r="U18" s="41">
        <f>T18/'2014'!T18</f>
        <v>1.2380889339982055</v>
      </c>
    </row>
    <row r="19" spans="1:21" ht="12.75">
      <c r="A19" s="10" t="s">
        <v>28</v>
      </c>
      <c r="B19" s="36">
        <f>B11</f>
        <v>67919</v>
      </c>
      <c r="C19" s="39">
        <f>B19/'2014'!B19</f>
        <v>1.0509547241048494</v>
      </c>
      <c r="D19" s="36">
        <f>SUM(D6:D11)</f>
        <v>310692</v>
      </c>
      <c r="E19" s="39">
        <f>D19/'2014'!D19</f>
        <v>0.9603842872510108</v>
      </c>
      <c r="F19" s="36">
        <f>SUM(F6:F11)</f>
        <v>47053</v>
      </c>
      <c r="G19" s="39">
        <f>F19/'2014'!F19</f>
        <v>1.007515738084022</v>
      </c>
      <c r="H19" s="36">
        <f>SUM(H6:H11)</f>
        <v>146167</v>
      </c>
      <c r="I19" s="39">
        <f>H19/'2014'!H19</f>
        <v>1.0492211614385185</v>
      </c>
      <c r="J19" s="36">
        <f>SUM(J6:J11)</f>
        <v>43182</v>
      </c>
      <c r="K19" s="39">
        <f>J19/'2014'!J19</f>
        <v>1.039978806415876</v>
      </c>
      <c r="L19" s="36">
        <f>SUM(L6:L11)</f>
        <v>83389</v>
      </c>
      <c r="M19" s="39">
        <f>L19/'2014'!L19</f>
        <v>0.9329820203851017</v>
      </c>
      <c r="N19" s="36">
        <f>SUM(N6:N11)</f>
        <v>319791</v>
      </c>
      <c r="O19" s="39">
        <f>N19/'2014'!N19</f>
        <v>1.0090813567130412</v>
      </c>
      <c r="P19" s="36">
        <f>SUM(P6:P11)</f>
        <v>10613</v>
      </c>
      <c r="Q19" s="39">
        <f>P19/'2014'!P19</f>
        <v>0.9350660792951542</v>
      </c>
      <c r="R19" s="36">
        <f>SUM(R6:R11)</f>
        <v>330404</v>
      </c>
      <c r="S19" s="39">
        <f>R19/'2014'!R19</f>
        <v>1.0065222093260586</v>
      </c>
      <c r="T19" s="36">
        <f>T8</f>
        <v>77332</v>
      </c>
      <c r="U19" s="41">
        <f>T19/'2014'!T19</f>
        <v>1.1849286732145319</v>
      </c>
    </row>
    <row r="20" spans="1:21" ht="12.75">
      <c r="A20" s="10" t="s">
        <v>29</v>
      </c>
      <c r="B20" s="36">
        <f>B17</f>
        <v>71567</v>
      </c>
      <c r="C20" s="39">
        <f>B20/'2014'!B20</f>
        <v>1.1261703567326</v>
      </c>
      <c r="D20" s="36">
        <f>SUM(D12:D17)</f>
        <v>363889</v>
      </c>
      <c r="E20" s="39">
        <f>D20/'2014'!D20</f>
        <v>1.106186808042364</v>
      </c>
      <c r="F20" s="36">
        <f>SUM(F12:F17)</f>
        <v>42196</v>
      </c>
      <c r="G20" s="39">
        <f>F20/'2014'!F20</f>
        <v>1.0266416875501814</v>
      </c>
      <c r="H20" s="36">
        <f>SUM(H12:H17)</f>
        <v>144914</v>
      </c>
      <c r="I20" s="39">
        <f>H20/'2014'!H20</f>
        <v>1.0479902804495291</v>
      </c>
      <c r="J20" s="36">
        <f>SUM(J12:J17)</f>
        <v>38750</v>
      </c>
      <c r="K20" s="39">
        <f>J20/'2014'!J20</f>
        <v>1.0357916120927</v>
      </c>
      <c r="L20" s="36">
        <f>SUM(L12:L17)</f>
        <v>90241</v>
      </c>
      <c r="M20" s="39">
        <f>L20/'2014'!L20</f>
        <v>0.9745879862626088</v>
      </c>
      <c r="N20" s="36">
        <f>SUM(N12:N17)</f>
        <v>316101</v>
      </c>
      <c r="O20" s="39">
        <f>N20/'2014'!N20</f>
        <v>1.021710883562175</v>
      </c>
      <c r="P20" s="36">
        <f>SUM(P12:P17)</f>
        <v>11903</v>
      </c>
      <c r="Q20" s="39">
        <f>P20/'2014'!P20</f>
        <v>1.0919181726447116</v>
      </c>
      <c r="R20" s="36">
        <f>SUM(R12:R17)</f>
        <v>328004</v>
      </c>
      <c r="S20" s="39">
        <f>R20/'2014'!R20</f>
        <v>1.0241004105718345</v>
      </c>
      <c r="T20" s="36">
        <f>T17</f>
        <v>84169</v>
      </c>
      <c r="U20" s="41">
        <f>T20/'2014'!T20</f>
        <v>1.2380889339982055</v>
      </c>
    </row>
    <row r="21" spans="1:21" ht="12.75">
      <c r="A21" s="10" t="s">
        <v>30</v>
      </c>
      <c r="B21" s="36">
        <f>B8</f>
        <v>70637</v>
      </c>
      <c r="C21" s="39">
        <f>B21/'2014'!B21</f>
        <v>0.9058812968092746</v>
      </c>
      <c r="D21" s="36">
        <f>SUM(D6:D8)</f>
        <v>153986</v>
      </c>
      <c r="E21" s="39">
        <f>D21/'2014'!D21</f>
        <v>0.9012407819267236</v>
      </c>
      <c r="F21" s="36">
        <f>SUM(F6:F8)</f>
        <v>21194</v>
      </c>
      <c r="G21" s="39">
        <f>F21/'2014'!F21</f>
        <v>0.9209177022681846</v>
      </c>
      <c r="H21" s="36">
        <f>SUM(H6:H8)</f>
        <v>62354</v>
      </c>
      <c r="I21" s="39">
        <f>H21/'2014'!H21</f>
        <v>0.8715841265847556</v>
      </c>
      <c r="J21" s="36">
        <f>SUM(J6:J8)</f>
        <v>18191</v>
      </c>
      <c r="K21" s="39">
        <f>J21/'2014'!J21</f>
        <v>0.7778585478491405</v>
      </c>
      <c r="L21" s="36">
        <f>SUM(L6:L8)</f>
        <v>38376</v>
      </c>
      <c r="M21" s="39">
        <f>L21/'2014'!L21</f>
        <v>0.827693303138143</v>
      </c>
      <c r="N21" s="36">
        <f>SUM(N6:N8)</f>
        <v>140115</v>
      </c>
      <c r="O21" s="39">
        <f>N21/'2014'!N21</f>
        <v>0.8527686146580161</v>
      </c>
      <c r="P21" s="36">
        <f>SUM(P6:P8)</f>
        <v>4303</v>
      </c>
      <c r="Q21" s="39">
        <f>P21/'2014'!P21</f>
        <v>0.8450510604870385</v>
      </c>
      <c r="R21" s="36">
        <f>SUM(R6:R8)</f>
        <v>144418</v>
      </c>
      <c r="S21" s="39">
        <f>R21/'2014'!R21</f>
        <v>0.8525366297122753</v>
      </c>
      <c r="T21" s="36">
        <f>T8</f>
        <v>77332</v>
      </c>
      <c r="U21" s="41">
        <f>T21/'2014'!T21</f>
        <v>1.1849286732145319</v>
      </c>
    </row>
    <row r="22" spans="1:21" ht="12.75">
      <c r="A22" s="10" t="s">
        <v>31</v>
      </c>
      <c r="B22" s="36">
        <f>B11</f>
        <v>67919</v>
      </c>
      <c r="C22" s="39">
        <f>B22/'2014'!B22</f>
        <v>1.0509547241048494</v>
      </c>
      <c r="D22" s="36">
        <f>SUM(D9:D11)</f>
        <v>156706</v>
      </c>
      <c r="E22" s="39">
        <f>D22/'2014'!D22</f>
        <v>1.0265840364760757</v>
      </c>
      <c r="F22" s="36">
        <f>SUM(F9:F11)</f>
        <v>25859</v>
      </c>
      <c r="G22" s="39">
        <f>F22/'2014'!F22</f>
        <v>1.0916497804795677</v>
      </c>
      <c r="H22" s="36">
        <f>SUM(H9:H11)</f>
        <v>83813</v>
      </c>
      <c r="I22" s="39">
        <f>H22/'2014'!H22</f>
        <v>1.2367454145700836</v>
      </c>
      <c r="J22" s="36">
        <f>SUM(J9:J11)</f>
        <v>24991</v>
      </c>
      <c r="K22" s="39">
        <f>J22/'2014'!J22</f>
        <v>1.377977503308337</v>
      </c>
      <c r="L22" s="36">
        <f>SUM(L9:L11)</f>
        <v>45013</v>
      </c>
      <c r="M22" s="39">
        <f>L22/'2014'!L22</f>
        <v>1.0464732412702842</v>
      </c>
      <c r="N22" s="36">
        <f>SUM(N9:N11)</f>
        <v>179676</v>
      </c>
      <c r="O22" s="39">
        <f>N22/'2014'!N22</f>
        <v>1.1773771845328196</v>
      </c>
      <c r="P22" s="36">
        <f>SUM(P9:P11)</f>
        <v>6310</v>
      </c>
      <c r="Q22" s="39">
        <f>P22/'2014'!P22</f>
        <v>1.008309364014062</v>
      </c>
      <c r="R22" s="36">
        <f>SUM(R9:R11)</f>
        <v>185986</v>
      </c>
      <c r="S22" s="39">
        <f>R22/'2014'!R22</f>
        <v>1.1707172756743147</v>
      </c>
      <c r="T22" s="36">
        <f>T11</f>
        <v>48038</v>
      </c>
      <c r="U22" s="41">
        <f>T22/'2014'!T22</f>
        <v>0.8116583593816</v>
      </c>
    </row>
    <row r="23" spans="1:21" ht="12.75">
      <c r="A23" s="10" t="s">
        <v>32</v>
      </c>
      <c r="B23" s="36">
        <f>B14</f>
        <v>69031</v>
      </c>
      <c r="C23" s="39">
        <f>B23/'2014'!B23</f>
        <v>1.0532009032100573</v>
      </c>
      <c r="D23" s="36">
        <f>SUM(D12:D14)</f>
        <v>190516</v>
      </c>
      <c r="E23" s="39">
        <f>D23/'2014'!D23</f>
        <v>1.111444289522965</v>
      </c>
      <c r="F23" s="36">
        <f>SUM(F12:F14)</f>
        <v>21182</v>
      </c>
      <c r="G23" s="39">
        <f>F23/'2014'!F23</f>
        <v>1.0178271106626304</v>
      </c>
      <c r="H23" s="36">
        <f>SUM(H12:H14)</f>
        <v>70039</v>
      </c>
      <c r="I23" s="39">
        <f>H23/'2014'!H23</f>
        <v>0.9568038687996065</v>
      </c>
      <c r="J23" s="36">
        <f>SUM(J12:J14)</f>
        <v>18454</v>
      </c>
      <c r="K23" s="39">
        <f>J23/'2014'!J23</f>
        <v>0.8912392543224186</v>
      </c>
      <c r="L23" s="36">
        <f>SUM(L12:L14)</f>
        <v>43856</v>
      </c>
      <c r="M23" s="39">
        <f>L23/'2014'!L23</f>
        <v>0.9504366859545327</v>
      </c>
      <c r="N23" s="36">
        <f>SUM(N12:N14)</f>
        <v>153531</v>
      </c>
      <c r="O23" s="39">
        <f>N23/'2014'!N23</f>
        <v>0.9544327089847757</v>
      </c>
      <c r="P23" s="36">
        <f>SUM(P12:P14)</f>
        <v>7268</v>
      </c>
      <c r="Q23" s="39">
        <f>P23/'2014'!P23</f>
        <v>1.0855862584017923</v>
      </c>
      <c r="R23" s="36">
        <f>SUM(R12:R14)</f>
        <v>160799</v>
      </c>
      <c r="S23" s="39">
        <f>R23/'2014'!R23</f>
        <v>0.959673183890759</v>
      </c>
      <c r="T23" s="36">
        <f>T14</f>
        <v>77656</v>
      </c>
      <c r="U23" s="41">
        <f>T23/'2014'!T23</f>
        <v>1.2339668213309605</v>
      </c>
    </row>
    <row r="24" spans="1:21" ht="13.5" thickBot="1">
      <c r="A24" s="11" t="s">
        <v>33</v>
      </c>
      <c r="B24" s="38">
        <f>B17</f>
        <v>71567</v>
      </c>
      <c r="C24" s="40">
        <f>B24/'2014'!B24</f>
        <v>1.1261703567326</v>
      </c>
      <c r="D24" s="38">
        <f>SUM(D15:D17)</f>
        <v>173373</v>
      </c>
      <c r="E24" s="40">
        <f>D24/'2014'!D24</f>
        <v>1.1004665333714176</v>
      </c>
      <c r="F24" s="38">
        <f>SUM(F15:F17)</f>
        <v>21014</v>
      </c>
      <c r="G24" s="40">
        <f>F24/'2014'!F24</f>
        <v>1.0356826022671266</v>
      </c>
      <c r="H24" s="38">
        <f>SUM(H15:H17)</f>
        <v>74875</v>
      </c>
      <c r="I24" s="40">
        <f>H24/'2014'!H24</f>
        <v>1.1505601057209152</v>
      </c>
      <c r="J24" s="38">
        <f>SUM(J15:J17)</f>
        <v>20296</v>
      </c>
      <c r="K24" s="40">
        <f>J24/'2014'!J24</f>
        <v>1.2149655791679137</v>
      </c>
      <c r="L24" s="38">
        <f>SUM(L15:L17)</f>
        <v>46385</v>
      </c>
      <c r="M24" s="40">
        <f>L24/'2014'!L24</f>
        <v>0.9985791479193128</v>
      </c>
      <c r="N24" s="38">
        <f>SUM(N15:N17)</f>
        <v>162570</v>
      </c>
      <c r="O24" s="40">
        <f>N24/'2014'!N24</f>
        <v>1.0945779441567973</v>
      </c>
      <c r="P24" s="38">
        <f>SUM(P15:P17)</f>
        <v>4635</v>
      </c>
      <c r="Q24" s="40">
        <f>P24/'2014'!P24</f>
        <v>1.101997146932953</v>
      </c>
      <c r="R24" s="38">
        <f>SUM(R15:R17)</f>
        <v>167205</v>
      </c>
      <c r="S24" s="40">
        <f>R24/'2014'!R24</f>
        <v>1.0947822613910914</v>
      </c>
      <c r="T24" s="38">
        <f>T17</f>
        <v>84169</v>
      </c>
      <c r="U24" s="42">
        <f>T24/'2014'!T24</f>
        <v>1.2380889339982055</v>
      </c>
    </row>
  </sheetData>
  <sheetProtection/>
  <mergeCells count="1">
    <mergeCell ref="A1:U1"/>
  </mergeCells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4"/>
  <sheetViews>
    <sheetView zoomScale="85" zoomScaleNormal="85" zoomScalePageLayoutView="0" workbookViewId="0" topLeftCell="G1">
      <selection activeCell="B15" sqref="B15:U24"/>
    </sheetView>
  </sheetViews>
  <sheetFormatPr defaultColWidth="9.00390625" defaultRowHeight="13.5"/>
  <cols>
    <col min="1" max="1" width="10.625" style="0" customWidth="1"/>
    <col min="2" max="3" width="9.25390625" style="0" customWidth="1"/>
    <col min="4" max="4" width="10.25390625" style="0" customWidth="1"/>
    <col min="5" max="5" width="9.25390625" style="0" customWidth="1"/>
    <col min="6" max="6" width="11.25390625" style="0" customWidth="1"/>
    <col min="7" max="9" width="9.25390625" style="0" customWidth="1"/>
    <col min="10" max="10" width="11.25390625" style="0" customWidth="1"/>
    <col min="11" max="17" width="9.25390625" style="0" customWidth="1"/>
    <col min="18" max="18" width="10.25390625" style="0" customWidth="1"/>
    <col min="19" max="21" width="9.25390625" style="0" customWidth="1"/>
  </cols>
  <sheetData>
    <row r="1" spans="1:21" ht="12.75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ht="13.5" thickBot="1">
      <c r="A2" s="3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2.75">
      <c r="A3" s="25"/>
      <c r="B3" s="28" t="s">
        <v>2</v>
      </c>
      <c r="C3" s="28" t="s">
        <v>3</v>
      </c>
      <c r="D3" s="30" t="s">
        <v>4</v>
      </c>
      <c r="E3" s="31"/>
      <c r="F3" s="28" t="s">
        <v>5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 t="s">
        <v>6</v>
      </c>
      <c r="S3" s="28" t="s">
        <v>3</v>
      </c>
      <c r="T3" s="31" t="s">
        <v>7</v>
      </c>
      <c r="U3" s="16" t="s">
        <v>3</v>
      </c>
    </row>
    <row r="4" spans="1:21" ht="12.75">
      <c r="A4" s="26"/>
      <c r="B4" s="22"/>
      <c r="C4" s="22"/>
      <c r="D4" s="19" t="s">
        <v>8</v>
      </c>
      <c r="E4" s="19" t="s">
        <v>3</v>
      </c>
      <c r="F4" s="21" t="s">
        <v>9</v>
      </c>
      <c r="G4" s="21"/>
      <c r="H4" s="21"/>
      <c r="I4" s="21"/>
      <c r="J4" s="21"/>
      <c r="K4" s="21"/>
      <c r="L4" s="21"/>
      <c r="M4" s="21"/>
      <c r="N4" s="21"/>
      <c r="O4" s="21"/>
      <c r="P4" s="21" t="s">
        <v>10</v>
      </c>
      <c r="Q4" s="22"/>
      <c r="R4" s="22"/>
      <c r="S4" s="22"/>
      <c r="T4" s="32"/>
      <c r="U4" s="17"/>
    </row>
    <row r="5" spans="1:21" ht="13.5" thickBot="1">
      <c r="A5" s="27"/>
      <c r="B5" s="29"/>
      <c r="C5" s="29"/>
      <c r="D5" s="20"/>
      <c r="E5" s="20"/>
      <c r="F5" s="1" t="s">
        <v>11</v>
      </c>
      <c r="G5" s="1" t="s">
        <v>3</v>
      </c>
      <c r="H5" s="1" t="s">
        <v>12</v>
      </c>
      <c r="I5" s="1" t="s">
        <v>3</v>
      </c>
      <c r="J5" s="1" t="s">
        <v>13</v>
      </c>
      <c r="K5" s="1" t="s">
        <v>3</v>
      </c>
      <c r="L5" s="1" t="s">
        <v>14</v>
      </c>
      <c r="M5" s="1" t="s">
        <v>3</v>
      </c>
      <c r="N5" s="1" t="s">
        <v>15</v>
      </c>
      <c r="O5" s="1" t="s">
        <v>3</v>
      </c>
      <c r="P5" s="1" t="s">
        <v>8</v>
      </c>
      <c r="Q5" s="1" t="s">
        <v>3</v>
      </c>
      <c r="R5" s="29"/>
      <c r="S5" s="29"/>
      <c r="T5" s="33"/>
      <c r="U5" s="18"/>
    </row>
    <row r="6" spans="1:21" ht="12.75">
      <c r="A6" s="2">
        <v>41640</v>
      </c>
      <c r="B6" s="35">
        <v>64025</v>
      </c>
      <c r="C6" s="39">
        <f>B6/'2013'!B6</f>
        <v>1.0945567066707695</v>
      </c>
      <c r="D6" s="35">
        <v>63348</v>
      </c>
      <c r="E6" s="39">
        <f>D6/'2013'!D6</f>
        <v>1.3239701548686438</v>
      </c>
      <c r="F6" s="35">
        <v>7408</v>
      </c>
      <c r="G6" s="39">
        <f>F6/'2013'!F6</f>
        <v>1.0974814814814815</v>
      </c>
      <c r="H6" s="35">
        <v>23362</v>
      </c>
      <c r="I6" s="39">
        <f>H6/'2013'!H6</f>
        <v>1.0523897472859138</v>
      </c>
      <c r="J6" s="35">
        <v>7083</v>
      </c>
      <c r="K6" s="39">
        <f>J6/'2013'!J6</f>
        <v>1.407871198568873</v>
      </c>
      <c r="L6" s="35">
        <v>13654</v>
      </c>
      <c r="M6" s="39">
        <f>L6/'2013'!L6</f>
        <v>1.2060772016606307</v>
      </c>
      <c r="N6" s="35">
        <f aca="true" t="shared" si="0" ref="N6:N17">F6+H6+J6+L6</f>
        <v>51507</v>
      </c>
      <c r="O6" s="39">
        <f>N6/'2013'!N6</f>
        <v>1.13699476832741</v>
      </c>
      <c r="P6" s="35">
        <v>1706</v>
      </c>
      <c r="Q6" s="39">
        <f>P6/'2013'!P6</f>
        <v>1.058969584109249</v>
      </c>
      <c r="R6" s="35">
        <f>N6+P6</f>
        <v>53213</v>
      </c>
      <c r="S6" s="39">
        <f>R6/'2013'!R6</f>
        <v>1.1343153137789905</v>
      </c>
      <c r="T6" s="36">
        <v>74160</v>
      </c>
      <c r="U6" s="43">
        <f>T6/'2013'!T6</f>
        <v>1.2678223407528977</v>
      </c>
    </row>
    <row r="7" spans="1:21" ht="12.75">
      <c r="A7" s="8" t="s">
        <v>16</v>
      </c>
      <c r="B7" s="35">
        <v>74160</v>
      </c>
      <c r="C7" s="39">
        <f>B7/'2013'!B7</f>
        <v>1.2711036456815727</v>
      </c>
      <c r="D7" s="35">
        <v>57491</v>
      </c>
      <c r="E7" s="39">
        <f>D7/'2013'!D7</f>
        <v>1.0631518603447</v>
      </c>
      <c r="F7" s="35">
        <v>7677</v>
      </c>
      <c r="G7" s="39">
        <f>F7/'2013'!F7</f>
        <v>0.9847357619291944</v>
      </c>
      <c r="H7" s="35">
        <v>21831</v>
      </c>
      <c r="I7" s="39">
        <f>H7/'2013'!H7</f>
        <v>0.8553461583669631</v>
      </c>
      <c r="J7" s="35">
        <v>7372</v>
      </c>
      <c r="K7" s="39">
        <f>J7/'2013'!J7</f>
        <v>1.0394811054709532</v>
      </c>
      <c r="L7" s="35">
        <v>14709</v>
      </c>
      <c r="M7" s="39">
        <f>L7/'2013'!L7</f>
        <v>1.1840135233035498</v>
      </c>
      <c r="N7" s="35">
        <f t="shared" si="0"/>
        <v>51589</v>
      </c>
      <c r="O7" s="39">
        <f>N7/'2013'!N7</f>
        <v>0.9764356285725101</v>
      </c>
      <c r="P7" s="35">
        <v>1908</v>
      </c>
      <c r="Q7" s="39">
        <f>P7/'2013'!P7</f>
        <v>1.3876363636363636</v>
      </c>
      <c r="R7" s="35">
        <f aca="true" t="shared" si="1" ref="R7:R17">N7+P7</f>
        <v>53497</v>
      </c>
      <c r="S7" s="39">
        <f>R7/'2013'!R7</f>
        <v>0.9868656496153775</v>
      </c>
      <c r="T7" s="36">
        <v>77976</v>
      </c>
      <c r="U7" s="41">
        <f>T7/'2013'!T7</f>
        <v>1.3365099497797508</v>
      </c>
    </row>
    <row r="8" spans="1:21" ht="12.75">
      <c r="A8" s="8" t="s">
        <v>17</v>
      </c>
      <c r="B8" s="35">
        <v>77976</v>
      </c>
      <c r="C8" s="39">
        <f>B8/'2013'!B8</f>
        <v>1.1512771297800088</v>
      </c>
      <c r="D8" s="35">
        <v>50021</v>
      </c>
      <c r="E8" s="39">
        <f>D8/'2013'!D8</f>
        <v>0.8131644828819455</v>
      </c>
      <c r="F8" s="35">
        <v>7929</v>
      </c>
      <c r="G8" s="39">
        <f>F8/'2013'!F8</f>
        <v>0.9751568072807772</v>
      </c>
      <c r="H8" s="35">
        <v>26348</v>
      </c>
      <c r="I8" s="39">
        <f>H8/'2013'!H8</f>
        <v>1.089886246122027</v>
      </c>
      <c r="J8" s="35">
        <v>8931</v>
      </c>
      <c r="K8" s="39">
        <f>J8/'2013'!J8</f>
        <v>1.7092822966507177</v>
      </c>
      <c r="L8" s="35">
        <v>18002</v>
      </c>
      <c r="M8" s="39">
        <f>L8/'2013'!L8</f>
        <v>1.362858656976304</v>
      </c>
      <c r="N8" s="35">
        <f t="shared" si="0"/>
        <v>61210</v>
      </c>
      <c r="O8" s="39">
        <f>N8/'2013'!N8</f>
        <v>1.2063460780449349</v>
      </c>
      <c r="P8" s="35">
        <v>1478</v>
      </c>
      <c r="Q8" s="39">
        <f>P8/'2013'!P8</f>
        <v>1.0656092285508292</v>
      </c>
      <c r="R8" s="35">
        <f t="shared" si="1"/>
        <v>62688</v>
      </c>
      <c r="S8" s="39">
        <f>R8/'2013'!R8</f>
        <v>1.2026013390373511</v>
      </c>
      <c r="T8" s="36">
        <v>65263</v>
      </c>
      <c r="U8" s="41">
        <f>T8/'2013'!T8</f>
        <v>0.9635759633840248</v>
      </c>
    </row>
    <row r="9" spans="1:21" ht="12.75">
      <c r="A9" s="8" t="s">
        <v>18</v>
      </c>
      <c r="B9" s="35">
        <v>65263</v>
      </c>
      <c r="C9" s="39">
        <f>B9/'2013'!B9</f>
        <v>0.871800694629976</v>
      </c>
      <c r="D9" s="35">
        <v>49107</v>
      </c>
      <c r="E9" s="39">
        <f>D9/'2013'!D9</f>
        <v>0.8540347826086957</v>
      </c>
      <c r="F9" s="35">
        <v>8112</v>
      </c>
      <c r="G9" s="39">
        <f>F9/'2013'!F9</f>
        <v>1.0405336069779374</v>
      </c>
      <c r="H9" s="35">
        <v>22814</v>
      </c>
      <c r="I9" s="39">
        <f>H9/'2013'!H9</f>
        <v>0.9735011734585023</v>
      </c>
      <c r="J9" s="35">
        <v>6238</v>
      </c>
      <c r="K9" s="39">
        <f>J9/'2013'!J9</f>
        <v>1.26020202020202</v>
      </c>
      <c r="L9" s="35">
        <v>14594</v>
      </c>
      <c r="M9" s="39">
        <f>L9/'2013'!L9</f>
        <v>1.1691099895858368</v>
      </c>
      <c r="N9" s="35">
        <f t="shared" si="0"/>
        <v>51758</v>
      </c>
      <c r="O9" s="39">
        <f>N9/'2013'!N9</f>
        <v>1.063578826237054</v>
      </c>
      <c r="P9" s="35">
        <v>2261</v>
      </c>
      <c r="Q9" s="39">
        <f>P9/'2013'!P9</f>
        <v>1.3253223915592027</v>
      </c>
      <c r="R9" s="35">
        <f t="shared" si="1"/>
        <v>54019</v>
      </c>
      <c r="S9" s="39">
        <f>R9/'2013'!R9</f>
        <v>1.072443915028787</v>
      </c>
      <c r="T9" s="36">
        <v>60550</v>
      </c>
      <c r="U9" s="41">
        <f>T9/'2013'!T9</f>
        <v>0.8088431739246593</v>
      </c>
    </row>
    <row r="10" spans="1:21" ht="12.75">
      <c r="A10" s="8" t="s">
        <v>19</v>
      </c>
      <c r="B10" s="35">
        <v>60550</v>
      </c>
      <c r="C10" s="39">
        <f>B10/'2013'!B10</f>
        <v>0.7981913813786103</v>
      </c>
      <c r="D10" s="35">
        <v>55463</v>
      </c>
      <c r="E10" s="39">
        <f>D10/'2013'!D10</f>
        <v>1.0699293954242062</v>
      </c>
      <c r="F10" s="35">
        <v>7659</v>
      </c>
      <c r="G10" s="39">
        <f>F10/'2013'!F10</f>
        <v>1.031376245623485</v>
      </c>
      <c r="H10" s="35">
        <v>21804</v>
      </c>
      <c r="I10" s="39">
        <f>H10/'2013'!H10</f>
        <v>0.9302444643542813</v>
      </c>
      <c r="J10" s="35">
        <v>5749</v>
      </c>
      <c r="K10" s="39">
        <f>J10/'2013'!J10</f>
        <v>1.1215372610222396</v>
      </c>
      <c r="L10" s="35">
        <v>13982</v>
      </c>
      <c r="M10" s="39">
        <f>L10/'2013'!L10</f>
        <v>1.0763664357197844</v>
      </c>
      <c r="N10" s="35">
        <f t="shared" si="0"/>
        <v>49194</v>
      </c>
      <c r="O10" s="39">
        <f>N10/'2013'!N10</f>
        <v>1.004348624977032</v>
      </c>
      <c r="P10" s="35">
        <v>2023</v>
      </c>
      <c r="Q10" s="39">
        <f>P10/'2013'!P10</f>
        <v>1.088805166846071</v>
      </c>
      <c r="R10" s="35">
        <f t="shared" si="1"/>
        <v>51217</v>
      </c>
      <c r="S10" s="39">
        <f>R10/'2013'!R10</f>
        <v>1.007435236727709</v>
      </c>
      <c r="T10" s="36">
        <v>64626</v>
      </c>
      <c r="U10" s="41">
        <f>T10/'2013'!T10</f>
        <v>0.8519226459615866</v>
      </c>
    </row>
    <row r="11" spans="1:21" ht="12.75">
      <c r="A11" s="8" t="s">
        <v>20</v>
      </c>
      <c r="B11" s="35">
        <v>64626</v>
      </c>
      <c r="C11" s="39">
        <f>B11/'2013'!B11</f>
        <v>0.952623820754717</v>
      </c>
      <c r="D11" s="35">
        <v>48078</v>
      </c>
      <c r="E11" s="39">
        <f>D11/'2013'!D11</f>
        <v>1.070970328789094</v>
      </c>
      <c r="F11" s="35">
        <v>7917</v>
      </c>
      <c r="G11" s="39">
        <f>F11/'2013'!F11</f>
        <v>0.9431736954967834</v>
      </c>
      <c r="H11" s="35">
        <v>23151</v>
      </c>
      <c r="I11" s="39">
        <f>H11/'2013'!H11</f>
        <v>1.025923956394576</v>
      </c>
      <c r="J11" s="35">
        <v>6149</v>
      </c>
      <c r="K11" s="39">
        <f>J11/'2013'!J11</f>
        <v>1.0793400035106195</v>
      </c>
      <c r="L11" s="35">
        <v>14438</v>
      </c>
      <c r="M11" s="39">
        <f>L11/'2013'!L11</f>
        <v>1.0164742326105323</v>
      </c>
      <c r="N11" s="35">
        <f t="shared" si="0"/>
        <v>51655</v>
      </c>
      <c r="O11" s="39">
        <f>N11/'2013'!N11</f>
        <v>1.01561117555691</v>
      </c>
      <c r="P11" s="35">
        <v>1974</v>
      </c>
      <c r="Q11" s="39">
        <f>P11/'2013'!P11</f>
        <v>0.9629268292682926</v>
      </c>
      <c r="R11" s="35">
        <f t="shared" si="1"/>
        <v>53629</v>
      </c>
      <c r="S11" s="39">
        <f>R11/'2013'!R11</f>
        <v>1.0135699570977679</v>
      </c>
      <c r="T11" s="36">
        <v>59185</v>
      </c>
      <c r="U11" s="41">
        <f>T11/'2013'!T11</f>
        <v>0.8724204009433962</v>
      </c>
    </row>
    <row r="12" spans="1:21" ht="12.75">
      <c r="A12" s="8" t="s">
        <v>21</v>
      </c>
      <c r="B12" s="35">
        <v>59185</v>
      </c>
      <c r="C12" s="39">
        <f>B12/'2013'!B12</f>
        <v>0.8717907172001356</v>
      </c>
      <c r="D12" s="35">
        <v>61739</v>
      </c>
      <c r="E12" s="39">
        <f>D12/'2013'!D12</f>
        <v>1.0748994550551039</v>
      </c>
      <c r="F12" s="35">
        <v>7921</v>
      </c>
      <c r="G12" s="39">
        <f>F12/'2013'!F12</f>
        <v>0.9281696742441997</v>
      </c>
      <c r="H12" s="35">
        <v>26386</v>
      </c>
      <c r="I12" s="39">
        <f>H12/'2013'!H12</f>
        <v>1.0290951638065522</v>
      </c>
      <c r="J12" s="35">
        <v>7095</v>
      </c>
      <c r="K12" s="39">
        <f>J12/'2013'!J12</f>
        <v>1.0438428718552302</v>
      </c>
      <c r="L12" s="35">
        <v>16744</v>
      </c>
      <c r="M12" s="39">
        <f>L12/'2013'!L12</f>
        <v>1.1051415748135436</v>
      </c>
      <c r="N12" s="35">
        <v>58146</v>
      </c>
      <c r="O12" s="39">
        <f>N12/'2013'!N12</f>
        <v>1.036064288514308</v>
      </c>
      <c r="P12" s="35">
        <v>2371</v>
      </c>
      <c r="Q12" s="39">
        <f>P12/'2013'!P12</f>
        <v>1.8728278041074249</v>
      </c>
      <c r="R12" s="35">
        <f t="shared" si="1"/>
        <v>60517</v>
      </c>
      <c r="S12" s="39">
        <f>R12/'2013'!R12</f>
        <v>1.0545235937826722</v>
      </c>
      <c r="T12" s="36">
        <v>60336</v>
      </c>
      <c r="U12" s="41">
        <f>T12/'2013'!T12</f>
        <v>0.8887448629380312</v>
      </c>
    </row>
    <row r="13" spans="1:21" ht="12.75">
      <c r="A13" s="8" t="s">
        <v>22</v>
      </c>
      <c r="B13" s="35">
        <v>60336</v>
      </c>
      <c r="C13" s="39">
        <f>B13/'2013'!B13</f>
        <v>0.8171402258999432</v>
      </c>
      <c r="D13" s="35">
        <v>53523</v>
      </c>
      <c r="E13" s="39">
        <f>D13/'2013'!D13</f>
        <v>0.9530957850312517</v>
      </c>
      <c r="F13" s="35">
        <v>5496</v>
      </c>
      <c r="G13" s="39">
        <f>F13/'2013'!F13</f>
        <v>0.9215291750503019</v>
      </c>
      <c r="H13" s="35">
        <v>22221</v>
      </c>
      <c r="I13" s="39">
        <f>H13/'2013'!H13</f>
        <v>1.0271806961586465</v>
      </c>
      <c r="J13" s="35">
        <v>5504</v>
      </c>
      <c r="K13" s="39">
        <f>J13/'2013'!J13</f>
        <v>0.9537341881822907</v>
      </c>
      <c r="L13" s="35">
        <v>13052</v>
      </c>
      <c r="M13" s="39">
        <f>L13/'2013'!L13</f>
        <v>0.987815030651631</v>
      </c>
      <c r="N13" s="35">
        <v>46273</v>
      </c>
      <c r="O13" s="39">
        <f>N13/'2013'!N13</f>
        <v>0.9933878620038213</v>
      </c>
      <c r="P13" s="35">
        <v>2113</v>
      </c>
      <c r="Q13" s="39">
        <f>P13/'2013'!P13</f>
        <v>0.8441869756292449</v>
      </c>
      <c r="R13" s="35">
        <v>48386</v>
      </c>
      <c r="S13" s="39">
        <f>R13/'2013'!R13</f>
        <v>0.9637109623964308</v>
      </c>
      <c r="T13" s="36">
        <v>65544</v>
      </c>
      <c r="U13" s="41">
        <f>T13/'2013'!T13</f>
        <v>0.8876730138952843</v>
      </c>
    </row>
    <row r="14" spans="1:21" ht="12.75">
      <c r="A14" s="8" t="s">
        <v>23</v>
      </c>
      <c r="B14" s="35">
        <v>65544</v>
      </c>
      <c r="C14" s="39">
        <f>B14/'2013'!B14</f>
        <v>0.8488176331943329</v>
      </c>
      <c r="D14" s="35">
        <v>56151</v>
      </c>
      <c r="E14" s="39">
        <f>D14/'2013'!D14</f>
        <v>0.9239616928848812</v>
      </c>
      <c r="F14" s="35">
        <v>7394</v>
      </c>
      <c r="G14" s="39">
        <f>F14/'2013'!F14</f>
        <v>1.051927727984066</v>
      </c>
      <c r="H14" s="35">
        <v>24594</v>
      </c>
      <c r="I14" s="39">
        <f>H14/'2013'!H14</f>
        <v>0.9842718213471005</v>
      </c>
      <c r="J14" s="35">
        <v>8107</v>
      </c>
      <c r="K14" s="39">
        <f>J14/'2013'!J14</f>
        <v>1.2750865051903115</v>
      </c>
      <c r="L14" s="35">
        <v>16347</v>
      </c>
      <c r="M14" s="39">
        <f>L14/'2013'!L14</f>
        <v>0.9795074600035952</v>
      </c>
      <c r="N14" s="35">
        <v>56442</v>
      </c>
      <c r="O14" s="39">
        <f>N14/'2013'!N14</f>
        <v>1.0250440404627428</v>
      </c>
      <c r="P14" s="35">
        <v>2211</v>
      </c>
      <c r="Q14" s="39">
        <f>P14/'2013'!P14</f>
        <v>0.9493344783168742</v>
      </c>
      <c r="R14" s="35">
        <f t="shared" si="1"/>
        <v>58653</v>
      </c>
      <c r="S14" s="39">
        <f>R14/'2013'!R14</f>
        <v>1.0219717033732925</v>
      </c>
      <c r="T14" s="36">
        <v>62932</v>
      </c>
      <c r="U14" s="41">
        <f>T14/'2013'!T14</f>
        <v>0.8149913232665958</v>
      </c>
    </row>
    <row r="15" spans="1:21" ht="12.75">
      <c r="A15" s="8" t="s">
        <v>24</v>
      </c>
      <c r="B15" s="35">
        <v>62932</v>
      </c>
      <c r="C15" s="39">
        <f>B15/'2013'!B15</f>
        <v>0.9316496173148381</v>
      </c>
      <c r="D15" s="35">
        <v>57517</v>
      </c>
      <c r="E15" s="39">
        <f>D15/'2013'!D15</f>
        <v>1.1124069238951746</v>
      </c>
      <c r="F15" s="35">
        <v>7263</v>
      </c>
      <c r="G15" s="39">
        <f>F15/'2013'!F15</f>
        <v>0.9580530273051049</v>
      </c>
      <c r="H15" s="35">
        <v>24516</v>
      </c>
      <c r="I15" s="39">
        <f>H15/'2013'!H15</f>
        <v>0.9257608941922816</v>
      </c>
      <c r="J15" s="35">
        <v>6087</v>
      </c>
      <c r="K15" s="39">
        <f>J15/'2013'!J15</f>
        <v>0.8476535301490044</v>
      </c>
      <c r="L15" s="35">
        <v>16247</v>
      </c>
      <c r="M15" s="39">
        <f>L15/'2013'!L15</f>
        <v>0.8999113769801707</v>
      </c>
      <c r="N15" s="35">
        <f t="shared" si="0"/>
        <v>54113</v>
      </c>
      <c r="O15" s="39">
        <f>N15/'2013'!N15</f>
        <v>0.912560288711255</v>
      </c>
      <c r="P15" s="35">
        <v>2218</v>
      </c>
      <c r="Q15" s="39">
        <f>P15/'2013'!P15</f>
        <v>1.0684007707129095</v>
      </c>
      <c r="R15" s="35">
        <f t="shared" si="1"/>
        <v>56331</v>
      </c>
      <c r="S15" s="39">
        <f>R15/'2013'!R15</f>
        <v>0.91783165509825</v>
      </c>
      <c r="T15" s="36">
        <v>64035</v>
      </c>
      <c r="U15" s="41">
        <f>T15/'2013'!T15</f>
        <v>0.9479785044930347</v>
      </c>
    </row>
    <row r="16" spans="1:21" ht="12.75">
      <c r="A16" s="8" t="s">
        <v>25</v>
      </c>
      <c r="B16" s="35">
        <v>64035</v>
      </c>
      <c r="C16" s="39">
        <f>B16/'2013'!B16</f>
        <v>1.0805771177860277</v>
      </c>
      <c r="D16" s="35">
        <v>49099</v>
      </c>
      <c r="E16" s="39">
        <f>D16/'2013'!D16</f>
        <v>0.9381137987695365</v>
      </c>
      <c r="F16" s="35">
        <v>6431</v>
      </c>
      <c r="G16" s="39">
        <f>F16/'2013'!F16</f>
        <v>0.8304493801652892</v>
      </c>
      <c r="H16" s="35">
        <v>20673</v>
      </c>
      <c r="I16" s="39">
        <f>H16/'2013'!H16</f>
        <v>0.7709778473931528</v>
      </c>
      <c r="J16" s="35">
        <v>5484</v>
      </c>
      <c r="K16" s="39">
        <f>J16/'2013'!J16</f>
        <v>0.7356136820925553</v>
      </c>
      <c r="L16" s="35">
        <v>16196</v>
      </c>
      <c r="M16" s="39">
        <f>L16/'2013'!L16</f>
        <v>0.96232917409388</v>
      </c>
      <c r="N16" s="35">
        <f t="shared" si="0"/>
        <v>48784</v>
      </c>
      <c r="O16" s="39">
        <f>N16/'2013'!N16</f>
        <v>0.8290535832639396</v>
      </c>
      <c r="P16" s="35">
        <v>1092</v>
      </c>
      <c r="Q16" s="39">
        <f>P16/'2013'!P16</f>
        <v>0.6121076233183856</v>
      </c>
      <c r="R16" s="35">
        <f t="shared" si="1"/>
        <v>49876</v>
      </c>
      <c r="S16" s="39">
        <f>R16/'2013'!R16</f>
        <v>0.8226697675952959</v>
      </c>
      <c r="T16" s="36">
        <v>63549</v>
      </c>
      <c r="U16" s="41">
        <f>T16/'2013'!T16</f>
        <v>1.0723759703003712</v>
      </c>
    </row>
    <row r="17" spans="1:21" ht="12.75">
      <c r="A17" s="8" t="s">
        <v>26</v>
      </c>
      <c r="B17" s="35">
        <v>63549</v>
      </c>
      <c r="C17" s="39">
        <f>B17/'2013'!B17</f>
        <v>1.031706604324956</v>
      </c>
      <c r="D17" s="35">
        <v>50929</v>
      </c>
      <c r="E17" s="39">
        <f>D17/'2013'!D17</f>
        <v>0.9248719718156394</v>
      </c>
      <c r="F17" s="35">
        <v>6596</v>
      </c>
      <c r="G17" s="39">
        <f>F17/'2013'!F17</f>
        <v>0.850109550199768</v>
      </c>
      <c r="H17" s="35">
        <v>19888</v>
      </c>
      <c r="I17" s="39">
        <f>H17/'2013'!H17</f>
        <v>0.7744548286604361</v>
      </c>
      <c r="J17" s="35">
        <v>5134</v>
      </c>
      <c r="K17" s="39">
        <f>J17/'2013'!J17</f>
        <v>0.762286562731997</v>
      </c>
      <c r="L17" s="35">
        <v>14008</v>
      </c>
      <c r="M17" s="39">
        <f>L17/'2013'!L17</f>
        <v>0.9406392694063926</v>
      </c>
      <c r="N17" s="35">
        <f t="shared" si="0"/>
        <v>45626</v>
      </c>
      <c r="O17" s="39">
        <f>N17/'2013'!N17</f>
        <v>0.8285693531398686</v>
      </c>
      <c r="P17" s="35">
        <v>896</v>
      </c>
      <c r="Q17" s="39">
        <f>P17/'2013'!P17</f>
        <v>0.5076487252124646</v>
      </c>
      <c r="R17" s="35">
        <f t="shared" si="1"/>
        <v>46522</v>
      </c>
      <c r="S17" s="39">
        <f>R17/'2013'!R17</f>
        <v>0.8186025232707501</v>
      </c>
      <c r="T17" s="36">
        <v>67983</v>
      </c>
      <c r="U17" s="41">
        <f>T17/'2013'!T17</f>
        <v>1.0618196017180788</v>
      </c>
    </row>
    <row r="18" spans="1:21" ht="12.75">
      <c r="A18" s="10" t="s">
        <v>77</v>
      </c>
      <c r="B18" s="35">
        <f>B17</f>
        <v>63549</v>
      </c>
      <c r="C18" s="39">
        <f>B18/'2013'!B18</f>
        <v>1.031706604324956</v>
      </c>
      <c r="D18" s="35">
        <f>SUM(D6:D17)</f>
        <v>652466</v>
      </c>
      <c r="E18" s="39">
        <f>D18/'2013'!D18</f>
        <v>1.0020333506362666</v>
      </c>
      <c r="F18" s="35">
        <f>SUM(F6:F17)</f>
        <v>87803</v>
      </c>
      <c r="G18" s="39">
        <f>F18/'2013'!F18</f>
        <v>0.9658870896770219</v>
      </c>
      <c r="H18" s="35">
        <f>SUM(H6:H17)</f>
        <v>277588</v>
      </c>
      <c r="I18" s="39">
        <f>H18/'2013'!H18</f>
        <v>0.9487820133778578</v>
      </c>
      <c r="J18" s="35">
        <f>SUM(J6:J17)</f>
        <v>78933</v>
      </c>
      <c r="K18" s="39">
        <f>J18/'2013'!J18</f>
        <v>1.0751178185186194</v>
      </c>
      <c r="L18" s="35">
        <f>SUM(L6:L17)</f>
        <v>181973</v>
      </c>
      <c r="M18" s="39">
        <f>L18/'2013'!L18</f>
        <v>1.0613207822278212</v>
      </c>
      <c r="N18" s="35">
        <f>SUM(N6:N17)</f>
        <v>626297</v>
      </c>
      <c r="O18" s="39">
        <f>N18/'2013'!N18</f>
        <v>0.9967263676207997</v>
      </c>
      <c r="P18" s="35">
        <f>SUM(P6:P17)</f>
        <v>22251</v>
      </c>
      <c r="Q18" s="39">
        <f>P18/'2013'!P18</f>
        <v>1.0249193919852602</v>
      </c>
      <c r="R18" s="35">
        <f>SUM(R6:R17)</f>
        <v>648548</v>
      </c>
      <c r="S18" s="39">
        <f>R18/'2013'!R18</f>
        <v>0.9959458712384135</v>
      </c>
      <c r="T18" s="35">
        <f>T17</f>
        <v>67983</v>
      </c>
      <c r="U18" s="41">
        <f>T18/'2013'!T18</f>
        <v>1.0618196017180788</v>
      </c>
    </row>
    <row r="19" spans="1:21" ht="12.75">
      <c r="A19" s="10" t="s">
        <v>28</v>
      </c>
      <c r="B19" s="36">
        <f>B11</f>
        <v>64626</v>
      </c>
      <c r="C19" s="39">
        <f>B19/'2013'!B19</f>
        <v>0.952623820754717</v>
      </c>
      <c r="D19" s="36">
        <f>SUM(D6:D11)</f>
        <v>323508</v>
      </c>
      <c r="E19" s="39">
        <f>D19/'2013'!D19</f>
        <v>1.0183871790270944</v>
      </c>
      <c r="F19" s="36">
        <f>SUM(F6:F11)</f>
        <v>46702</v>
      </c>
      <c r="G19" s="39">
        <f>F19/'2013'!F19</f>
        <v>1.0088350290540686</v>
      </c>
      <c r="H19" s="36">
        <f>SUM(H6:H11)</f>
        <v>139310</v>
      </c>
      <c r="I19" s="39">
        <f>H19/'2013'!H19</f>
        <v>0.9856583909379709</v>
      </c>
      <c r="J19" s="36">
        <f>SUM(J6:J11)</f>
        <v>41522</v>
      </c>
      <c r="K19" s="39">
        <f>J19/'2013'!J19</f>
        <v>1.253645723257148</v>
      </c>
      <c r="L19" s="36">
        <f>SUM(L6:L11)</f>
        <v>89379</v>
      </c>
      <c r="M19" s="39">
        <f>L19/'2013'!L19</f>
        <v>1.1663708730262299</v>
      </c>
      <c r="N19" s="36">
        <f>SUM(N6:N11)</f>
        <v>316913</v>
      </c>
      <c r="O19" s="39">
        <f>N19/'2013'!N19</f>
        <v>1.0656800535340187</v>
      </c>
      <c r="P19" s="36">
        <f>SUM(P6:P11)</f>
        <v>11350</v>
      </c>
      <c r="Q19" s="39">
        <f>P19/'2013'!P19</f>
        <v>1.1364774206468409</v>
      </c>
      <c r="R19" s="36">
        <f>SUM(R6:R11)</f>
        <v>328263</v>
      </c>
      <c r="S19" s="39">
        <f>R19/'2013'!R19</f>
        <v>1.0679804013430156</v>
      </c>
      <c r="T19" s="36">
        <f>T8</f>
        <v>65263</v>
      </c>
      <c r="U19" s="41">
        <f>T19/'2013'!T19</f>
        <v>0.9635759633840248</v>
      </c>
    </row>
    <row r="20" spans="1:21" ht="12.75">
      <c r="A20" s="10" t="s">
        <v>29</v>
      </c>
      <c r="B20" s="36">
        <f>B17</f>
        <v>63549</v>
      </c>
      <c r="C20" s="39">
        <f>B20/'2013'!B20</f>
        <v>1.031706604324956</v>
      </c>
      <c r="D20" s="36">
        <f>SUM(D12:D17)</f>
        <v>328958</v>
      </c>
      <c r="E20" s="39">
        <f>D20/'2013'!D20</f>
        <v>0.9864547567283904</v>
      </c>
      <c r="F20" s="36">
        <f>SUM(F12:F17)</f>
        <v>41101</v>
      </c>
      <c r="G20" s="39">
        <f>F20/'2013'!F20</f>
        <v>0.9213198538477058</v>
      </c>
      <c r="H20" s="36">
        <f>SUM(H12:H17)</f>
        <v>138278</v>
      </c>
      <c r="I20" s="39">
        <f>H20/'2013'!H20</f>
        <v>0.914319341955619</v>
      </c>
      <c r="J20" s="36">
        <f>SUM(J12:J17)</f>
        <v>37411</v>
      </c>
      <c r="K20" s="39">
        <f>J20/'2013'!J20</f>
        <v>0.9283817653919647</v>
      </c>
      <c r="L20" s="36">
        <f>SUM(L12:L17)</f>
        <v>92594</v>
      </c>
      <c r="M20" s="39">
        <f>L20/'2013'!L20</f>
        <v>0.9764312604793892</v>
      </c>
      <c r="N20" s="36">
        <f>SUM(N12:N17)</f>
        <v>309384</v>
      </c>
      <c r="O20" s="39">
        <f>N20/'2013'!N20</f>
        <v>0.9347711142600756</v>
      </c>
      <c r="P20" s="36">
        <f>SUM(P12:P17)</f>
        <v>10901</v>
      </c>
      <c r="Q20" s="39">
        <f>P20/'2013'!P20</f>
        <v>0.9298814296681737</v>
      </c>
      <c r="R20" s="36">
        <f>SUM(R12:R17)</f>
        <v>320285</v>
      </c>
      <c r="S20" s="39">
        <f>R20/'2013'!R20</f>
        <v>0.9315484846722122</v>
      </c>
      <c r="T20" s="36">
        <f>T17</f>
        <v>67983</v>
      </c>
      <c r="U20" s="41">
        <f>T20/'2013'!T20</f>
        <v>1.0618196017180788</v>
      </c>
    </row>
    <row r="21" spans="1:21" ht="12.75">
      <c r="A21" s="10" t="s">
        <v>30</v>
      </c>
      <c r="B21" s="36">
        <f>B8</f>
        <v>77976</v>
      </c>
      <c r="C21" s="39">
        <f>B21/'2013'!B21</f>
        <v>1.1512771297800088</v>
      </c>
      <c r="D21" s="36">
        <f>SUM(D6:D8)</f>
        <v>170860</v>
      </c>
      <c r="E21" s="39">
        <f>D21/'2013'!D21</f>
        <v>1.045418112177781</v>
      </c>
      <c r="F21" s="36">
        <f>SUM(F6:F8)</f>
        <v>23014</v>
      </c>
      <c r="G21" s="39">
        <f>F21/'2013'!F21</f>
        <v>1.0148608722494157</v>
      </c>
      <c r="H21" s="36">
        <f>SUM(H6:H8)</f>
        <v>71541</v>
      </c>
      <c r="I21" s="39">
        <f>H21/'2013'!H21</f>
        <v>0.9950484721198382</v>
      </c>
      <c r="J21" s="36">
        <f>SUM(J6:J8)</f>
        <v>23386</v>
      </c>
      <c r="K21" s="39">
        <f>J21/'2013'!J21</f>
        <v>1.3480516486050265</v>
      </c>
      <c r="L21" s="36">
        <f>SUM(L6:L8)</f>
        <v>46365</v>
      </c>
      <c r="M21" s="39">
        <f>L21/'2013'!L21</f>
        <v>1.2547019186534247</v>
      </c>
      <c r="N21" s="36">
        <f>SUM(N6:N8)</f>
        <v>164306</v>
      </c>
      <c r="O21" s="39">
        <f>N21/'2013'!N21</f>
        <v>1.1036507136859781</v>
      </c>
      <c r="P21" s="36">
        <f>SUM(P6:P8)</f>
        <v>5092</v>
      </c>
      <c r="Q21" s="39">
        <f>P21/'2013'!P21</f>
        <v>1.1644180196661331</v>
      </c>
      <c r="R21" s="36">
        <f>SUM(R6:R8)</f>
        <v>169398</v>
      </c>
      <c r="S21" s="39">
        <f>R21/'2013'!R21</f>
        <v>1.1053847358529965</v>
      </c>
      <c r="T21" s="36">
        <f>T8</f>
        <v>65263</v>
      </c>
      <c r="U21" s="41">
        <f>T21/'2013'!T21</f>
        <v>0.9635759633840248</v>
      </c>
    </row>
    <row r="22" spans="1:21" ht="12.75">
      <c r="A22" s="10" t="s">
        <v>31</v>
      </c>
      <c r="B22" s="36">
        <f>B11</f>
        <v>64626</v>
      </c>
      <c r="C22" s="39">
        <f>B22/'2013'!B22</f>
        <v>0.952623820754717</v>
      </c>
      <c r="D22" s="36">
        <f>SUM(D9:D11)</f>
        <v>152648</v>
      </c>
      <c r="E22" s="39">
        <f>D22/'2013'!D22</f>
        <v>0.9897425922323803</v>
      </c>
      <c r="F22" s="36">
        <f>SUM(F9:F11)</f>
        <v>23688</v>
      </c>
      <c r="G22" s="39">
        <f>F22/'2013'!F22</f>
        <v>1.0030487804878048</v>
      </c>
      <c r="H22" s="36">
        <f>SUM(H9:H11)</f>
        <v>67769</v>
      </c>
      <c r="I22" s="39">
        <f>H22/'2013'!H22</f>
        <v>0.975936059907834</v>
      </c>
      <c r="J22" s="36">
        <f>SUM(J9:J11)</f>
        <v>18136</v>
      </c>
      <c r="K22" s="39">
        <f>J22/'2013'!J22</f>
        <v>1.1498129715336334</v>
      </c>
      <c r="L22" s="36">
        <f>SUM(L9:L11)</f>
        <v>43014</v>
      </c>
      <c r="M22" s="39">
        <f>L22/'2013'!L22</f>
        <v>1.084104140938075</v>
      </c>
      <c r="N22" s="36">
        <f>SUM(N9:N11)</f>
        <v>152607</v>
      </c>
      <c r="O22" s="39">
        <f>N22/'2013'!N22</f>
        <v>1.027615045856733</v>
      </c>
      <c r="P22" s="36">
        <f>SUM(P9:P11)</f>
        <v>6258</v>
      </c>
      <c r="Q22" s="39">
        <f>P22/'2013'!P22</f>
        <v>1.114713216957606</v>
      </c>
      <c r="R22" s="36">
        <f>SUM(R9:R11)</f>
        <v>158865</v>
      </c>
      <c r="S22" s="39">
        <f>R22/'2013'!R22</f>
        <v>1.030787697897742</v>
      </c>
      <c r="T22" s="36">
        <f>T11</f>
        <v>59185</v>
      </c>
      <c r="U22" s="41">
        <f>T22/'2013'!T22</f>
        <v>0.8724204009433962</v>
      </c>
    </row>
    <row r="23" spans="1:21" ht="12.75">
      <c r="A23" s="10" t="s">
        <v>32</v>
      </c>
      <c r="B23" s="36">
        <f>B14</f>
        <v>65544</v>
      </c>
      <c r="C23" s="39">
        <f>B23/'2013'!B23</f>
        <v>0.8488176331943329</v>
      </c>
      <c r="D23" s="36">
        <f>SUM(D12:D14)</f>
        <v>171413</v>
      </c>
      <c r="E23" s="39">
        <f>D23/'2013'!D23</f>
        <v>0.983064358877304</v>
      </c>
      <c r="F23" s="36">
        <f>SUM(F12:F14)</f>
        <v>20811</v>
      </c>
      <c r="G23" s="39">
        <f>F23/'2013'!F23</f>
        <v>0.9667394434895712</v>
      </c>
      <c r="H23" s="36">
        <f>SUM(H12:H14)</f>
        <v>73201</v>
      </c>
      <c r="I23" s="39">
        <f>H23/'2013'!H23</f>
        <v>1.0130224190423471</v>
      </c>
      <c r="J23" s="36">
        <f>SUM(J12:J14)</f>
        <v>20706</v>
      </c>
      <c r="K23" s="39">
        <f>J23/'2013'!J23</f>
        <v>1.0940505125224558</v>
      </c>
      <c r="L23" s="36">
        <f>SUM(L12:L14)</f>
        <v>46143</v>
      </c>
      <c r="M23" s="39">
        <f>L23/'2013'!L23</f>
        <v>1.0241937273877433</v>
      </c>
      <c r="N23" s="36">
        <f>SUM(N12:N14)</f>
        <v>160861</v>
      </c>
      <c r="O23" s="39">
        <f>N23/'2013'!N23</f>
        <v>1.0196176616000914</v>
      </c>
      <c r="P23" s="36">
        <f>SUM(P12:P14)</f>
        <v>6695</v>
      </c>
      <c r="Q23" s="39">
        <f>P23/'2013'!P23</f>
        <v>1.0979009511315185</v>
      </c>
      <c r="R23" s="36">
        <f>SUM(R12:R14)</f>
        <v>167556</v>
      </c>
      <c r="S23" s="39">
        <f>R23/'2013'!R23</f>
        <v>1.0155647683467888</v>
      </c>
      <c r="T23" s="36">
        <f>T14</f>
        <v>62932</v>
      </c>
      <c r="U23" s="41">
        <f>T23/'2013'!T23</f>
        <v>0.8149913232665958</v>
      </c>
    </row>
    <row r="24" spans="1:21" ht="13.5" thickBot="1">
      <c r="A24" s="11" t="s">
        <v>33</v>
      </c>
      <c r="B24" s="38">
        <f>B17</f>
        <v>63549</v>
      </c>
      <c r="C24" s="40">
        <f>B24/'2013'!B24</f>
        <v>1.031706604324956</v>
      </c>
      <c r="D24" s="38">
        <f>SUM(D15:D17)</f>
        <v>157545</v>
      </c>
      <c r="E24" s="40">
        <f>D24/'2013'!D24</f>
        <v>0.9901702606389331</v>
      </c>
      <c r="F24" s="38">
        <f>SUM(F15:F17)</f>
        <v>20290</v>
      </c>
      <c r="G24" s="40">
        <f>F24/'2013'!F24</f>
        <v>0.8789637844394386</v>
      </c>
      <c r="H24" s="38">
        <f>SUM(H15:H17)</f>
        <v>65077</v>
      </c>
      <c r="I24" s="40">
        <f>H24/'2013'!H24</f>
        <v>0.8240098257698542</v>
      </c>
      <c r="J24" s="38">
        <f>SUM(J15:J17)</f>
        <v>16705</v>
      </c>
      <c r="K24" s="40">
        <f>J24/'2013'!J24</f>
        <v>0.7816667446539703</v>
      </c>
      <c r="L24" s="38">
        <f>SUM(L15:L17)</f>
        <v>46451</v>
      </c>
      <c r="M24" s="40">
        <f>L24/'2013'!L24</f>
        <v>0.9332007393121183</v>
      </c>
      <c r="N24" s="38">
        <f>SUM(N15:N17)</f>
        <v>148523</v>
      </c>
      <c r="O24" s="40">
        <f>N24/'2013'!N24</f>
        <v>0.8574884386889675</v>
      </c>
      <c r="P24" s="38">
        <f>SUM(P15:P17)</f>
        <v>4206</v>
      </c>
      <c r="Q24" s="40">
        <f>P24/'2013'!P24</f>
        <v>0.7477333333333334</v>
      </c>
      <c r="R24" s="38">
        <f>SUM(R15:R17)</f>
        <v>152729</v>
      </c>
      <c r="S24" s="40">
        <f>R24/'2013'!R24</f>
        <v>0.8540361903909814</v>
      </c>
      <c r="T24" s="38">
        <f>T17</f>
        <v>67983</v>
      </c>
      <c r="U24" s="42">
        <f>T24/'2013'!T24</f>
        <v>1.0618196017180788</v>
      </c>
    </row>
  </sheetData>
  <sheetProtection/>
  <mergeCells count="1">
    <mergeCell ref="A1:U1"/>
  </mergeCells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24"/>
  <sheetViews>
    <sheetView zoomScale="85" zoomScaleNormal="85" zoomScalePageLayoutView="0" workbookViewId="0" topLeftCell="A1">
      <selection activeCell="A17" sqref="A17:IV17"/>
    </sheetView>
  </sheetViews>
  <sheetFormatPr defaultColWidth="9.00390625" defaultRowHeight="13.5"/>
  <cols>
    <col min="1" max="1" width="10.625" style="0" customWidth="1"/>
    <col min="2" max="3" width="9.25390625" style="0" customWidth="1"/>
    <col min="4" max="4" width="10.25390625" style="0" customWidth="1"/>
    <col min="5" max="5" width="9.25390625" style="0" customWidth="1"/>
    <col min="6" max="6" width="11.25390625" style="0" customWidth="1"/>
    <col min="7" max="9" width="9.25390625" style="0" customWidth="1"/>
    <col min="10" max="10" width="11.25390625" style="0" customWidth="1"/>
    <col min="11" max="17" width="9.25390625" style="0" customWidth="1"/>
    <col min="18" max="18" width="10.25390625" style="0" customWidth="1"/>
    <col min="19" max="21" width="9.25390625" style="0" customWidth="1"/>
  </cols>
  <sheetData>
    <row r="1" spans="1:21" ht="12.75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ht="13.5" thickBot="1">
      <c r="A2" s="3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2.75">
      <c r="A3" s="25"/>
      <c r="B3" s="28" t="s">
        <v>2</v>
      </c>
      <c r="C3" s="28" t="s">
        <v>3</v>
      </c>
      <c r="D3" s="30" t="s">
        <v>4</v>
      </c>
      <c r="E3" s="31"/>
      <c r="F3" s="28" t="s">
        <v>5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 t="s">
        <v>6</v>
      </c>
      <c r="S3" s="28" t="s">
        <v>3</v>
      </c>
      <c r="T3" s="31" t="s">
        <v>7</v>
      </c>
      <c r="U3" s="16" t="s">
        <v>3</v>
      </c>
    </row>
    <row r="4" spans="1:21" ht="12.75">
      <c r="A4" s="26"/>
      <c r="B4" s="22"/>
      <c r="C4" s="22"/>
      <c r="D4" s="19" t="s">
        <v>8</v>
      </c>
      <c r="E4" s="19" t="s">
        <v>3</v>
      </c>
      <c r="F4" s="21" t="s">
        <v>9</v>
      </c>
      <c r="G4" s="21"/>
      <c r="H4" s="21"/>
      <c r="I4" s="21"/>
      <c r="J4" s="21"/>
      <c r="K4" s="21"/>
      <c r="L4" s="21"/>
      <c r="M4" s="21"/>
      <c r="N4" s="21"/>
      <c r="O4" s="21"/>
      <c r="P4" s="21" t="s">
        <v>10</v>
      </c>
      <c r="Q4" s="22"/>
      <c r="R4" s="22"/>
      <c r="S4" s="22"/>
      <c r="T4" s="32"/>
      <c r="U4" s="17"/>
    </row>
    <row r="5" spans="1:21" ht="13.5" thickBot="1">
      <c r="A5" s="27"/>
      <c r="B5" s="29"/>
      <c r="C5" s="29"/>
      <c r="D5" s="20"/>
      <c r="E5" s="20"/>
      <c r="F5" s="1" t="s">
        <v>11</v>
      </c>
      <c r="G5" s="1" t="s">
        <v>3</v>
      </c>
      <c r="H5" s="1" t="s">
        <v>12</v>
      </c>
      <c r="I5" s="1" t="s">
        <v>3</v>
      </c>
      <c r="J5" s="1" t="s">
        <v>13</v>
      </c>
      <c r="K5" s="1" t="s">
        <v>3</v>
      </c>
      <c r="L5" s="1" t="s">
        <v>14</v>
      </c>
      <c r="M5" s="1" t="s">
        <v>3</v>
      </c>
      <c r="N5" s="1" t="s">
        <v>15</v>
      </c>
      <c r="O5" s="1" t="s">
        <v>3</v>
      </c>
      <c r="P5" s="1" t="s">
        <v>8</v>
      </c>
      <c r="Q5" s="1" t="s">
        <v>3</v>
      </c>
      <c r="R5" s="29"/>
      <c r="S5" s="29"/>
      <c r="T5" s="33"/>
      <c r="U5" s="18"/>
    </row>
    <row r="6" spans="1:21" ht="12.75">
      <c r="A6" s="2">
        <v>41275</v>
      </c>
      <c r="B6" s="35">
        <v>58494</v>
      </c>
      <c r="C6" s="39">
        <f>B6/'2012'!B6</f>
        <v>0.8977255287148163</v>
      </c>
      <c r="D6" s="35">
        <v>47847</v>
      </c>
      <c r="E6" s="39">
        <f>D6/'2012'!D6</f>
        <v>0.9293747450614767</v>
      </c>
      <c r="F6" s="35">
        <v>6750</v>
      </c>
      <c r="G6" s="39">
        <f>F6/'2012'!F6</f>
        <v>0.8862920168067226</v>
      </c>
      <c r="H6" s="35">
        <v>22199</v>
      </c>
      <c r="I6" s="39">
        <f>H6/'2012'!H6</f>
        <v>0.9902310643233116</v>
      </c>
      <c r="J6" s="35">
        <v>5031</v>
      </c>
      <c r="K6" s="39">
        <f>J6/'2012'!J6</f>
        <v>0.9299445471349354</v>
      </c>
      <c r="L6" s="35">
        <v>11321</v>
      </c>
      <c r="M6" s="39">
        <f>L6/'2012'!L6</f>
        <v>0.9758641496422722</v>
      </c>
      <c r="N6" s="35">
        <f aca="true" t="shared" si="0" ref="N6:N17">F6+H6+J6+L6</f>
        <v>45301</v>
      </c>
      <c r="O6" s="39">
        <f>N6/'2011'!N6</f>
        <v>0.8322188338170996</v>
      </c>
      <c r="P6" s="35">
        <v>1611</v>
      </c>
      <c r="Q6" s="39">
        <f>P6/'2012'!P6</f>
        <v>0.793205317577548</v>
      </c>
      <c r="R6" s="35">
        <v>46912</v>
      </c>
      <c r="S6" s="39">
        <f>R6/'2012'!R6</f>
        <v>0.9559051267421957</v>
      </c>
      <c r="T6" s="36">
        <v>58494</v>
      </c>
      <c r="U6" s="43">
        <f>T6/'2012'!T6</f>
        <v>0.8657440982757345</v>
      </c>
    </row>
    <row r="7" spans="1:21" ht="12.75">
      <c r="A7" s="8" t="s">
        <v>16</v>
      </c>
      <c r="B7" s="35">
        <v>58343</v>
      </c>
      <c r="C7" s="39">
        <f>B7/'2012'!B7</f>
        <v>0.8635092133501073</v>
      </c>
      <c r="D7" s="35">
        <v>54076</v>
      </c>
      <c r="E7" s="39">
        <f>D7/'2012'!D7</f>
        <v>1.1055321584822342</v>
      </c>
      <c r="F7" s="35">
        <v>7796</v>
      </c>
      <c r="G7" s="39">
        <f>F7/'2012'!F7</f>
        <v>0.9575042986981086</v>
      </c>
      <c r="H7" s="35">
        <v>25523</v>
      </c>
      <c r="I7" s="39">
        <f>H7/'2012'!H7</f>
        <v>1.0970085102725007</v>
      </c>
      <c r="J7" s="35">
        <v>7092</v>
      </c>
      <c r="K7" s="39">
        <f>J7/'2012'!J7</f>
        <v>1.259456579648375</v>
      </c>
      <c r="L7" s="35">
        <v>12423</v>
      </c>
      <c r="M7" s="39">
        <f>L7/'2012'!L7</f>
        <v>1.0748399377054854</v>
      </c>
      <c r="N7" s="35">
        <f t="shared" si="0"/>
        <v>52834</v>
      </c>
      <c r="O7" s="39">
        <f>N7/'2011'!N7</f>
        <v>0.9205171092062164</v>
      </c>
      <c r="P7" s="35">
        <v>1375</v>
      </c>
      <c r="Q7" s="39">
        <f>P7/'2012'!P7</f>
        <v>1.1187957689178194</v>
      </c>
      <c r="R7" s="35">
        <v>54209</v>
      </c>
      <c r="S7" s="39">
        <f>R7/'2012'!R7</f>
        <v>1.087966122104925</v>
      </c>
      <c r="T7" s="36">
        <v>58343</v>
      </c>
      <c r="U7" s="41">
        <f>T7/'2012'!T7</f>
        <v>0.8753244415105097</v>
      </c>
    </row>
    <row r="8" spans="1:21" ht="12.75">
      <c r="A8" s="8" t="s">
        <v>17</v>
      </c>
      <c r="B8" s="35">
        <v>67730</v>
      </c>
      <c r="C8" s="39">
        <f>B8/'2012'!B8</f>
        <v>1.016158312454053</v>
      </c>
      <c r="D8" s="35">
        <v>61514</v>
      </c>
      <c r="E8" s="39">
        <f>D8/'2012'!D8</f>
        <v>0.9385145856218723</v>
      </c>
      <c r="F8" s="35">
        <v>8131</v>
      </c>
      <c r="G8" s="39">
        <f>F8/'2012'!F8</f>
        <v>0.9384810710987996</v>
      </c>
      <c r="H8" s="35">
        <v>24175</v>
      </c>
      <c r="I8" s="39">
        <f>H8/'2012'!H8</f>
        <v>0.7164236605026079</v>
      </c>
      <c r="J8" s="35">
        <v>5225</v>
      </c>
      <c r="K8" s="39">
        <f>J8/'2012'!J8</f>
        <v>0.6203252997744272</v>
      </c>
      <c r="L8" s="35">
        <v>13209</v>
      </c>
      <c r="M8" s="39">
        <f>L8/'2012'!L8</f>
        <v>0.8928619710693524</v>
      </c>
      <c r="N8" s="35">
        <f t="shared" si="0"/>
        <v>50740</v>
      </c>
      <c r="O8" s="39">
        <f>N8/'2011'!N8</f>
        <v>0.8172139992591281</v>
      </c>
      <c r="P8" s="35">
        <v>1387</v>
      </c>
      <c r="Q8" s="39">
        <f>P8/'2012'!P8</f>
        <v>0.7805289814293753</v>
      </c>
      <c r="R8" s="35">
        <v>52127</v>
      </c>
      <c r="S8" s="39">
        <f>R8/'2012'!R8</f>
        <v>0.7733746773092787</v>
      </c>
      <c r="T8" s="36">
        <v>67730</v>
      </c>
      <c r="U8" s="41">
        <f>T8/'2012'!T8</f>
        <v>1.0452967049926691</v>
      </c>
    </row>
    <row r="9" spans="1:21" ht="12.75">
      <c r="A9" s="8" t="s">
        <v>18</v>
      </c>
      <c r="B9" s="35">
        <v>74860</v>
      </c>
      <c r="C9" s="39">
        <f>B9/'2012'!B9</f>
        <v>1.1553360598811637</v>
      </c>
      <c r="D9" s="35">
        <v>57500</v>
      </c>
      <c r="E9" s="39">
        <f>D9/'2012'!D9</f>
        <v>0.9481720891116864</v>
      </c>
      <c r="F9" s="35">
        <v>7796</v>
      </c>
      <c r="G9" s="39">
        <f>F9/'2012'!F9</f>
        <v>0.8849035187287174</v>
      </c>
      <c r="H9" s="35">
        <v>23435</v>
      </c>
      <c r="I9" s="39">
        <f>H9/'2012'!H9</f>
        <v>0.9133603554446956</v>
      </c>
      <c r="J9" s="35">
        <v>4950</v>
      </c>
      <c r="K9" s="39">
        <f>J9/'2012'!J9</f>
        <v>0.962473264631538</v>
      </c>
      <c r="L9" s="35">
        <v>12483</v>
      </c>
      <c r="M9" s="39">
        <f>L9/'2012'!L9</f>
        <v>1.0595874713521771</v>
      </c>
      <c r="N9" s="35">
        <f t="shared" si="0"/>
        <v>48664</v>
      </c>
      <c r="O9" s="39">
        <f>N9/'2011'!N9</f>
        <v>0.8547290770176517</v>
      </c>
      <c r="P9" s="35">
        <v>1706</v>
      </c>
      <c r="Q9" s="39">
        <f>P9/'2012'!P9</f>
        <v>1.0709353421217829</v>
      </c>
      <c r="R9" s="35">
        <v>50370</v>
      </c>
      <c r="S9" s="39">
        <f>R9/'2012'!R9</f>
        <v>0.95064640936114</v>
      </c>
      <c r="T9" s="36">
        <v>74860</v>
      </c>
      <c r="U9" s="41">
        <f>T9/'2012'!T9</f>
        <v>1.0332215367203565</v>
      </c>
    </row>
    <row r="10" spans="1:21" ht="12.75">
      <c r="A10" s="8" t="s">
        <v>19</v>
      </c>
      <c r="B10" s="35">
        <v>75859</v>
      </c>
      <c r="C10" s="39">
        <f>B10/'2012'!B10</f>
        <v>1.0470097856541483</v>
      </c>
      <c r="D10" s="35">
        <v>51838</v>
      </c>
      <c r="E10" s="39">
        <f>D10/'2012'!D10</f>
        <v>0.99472300577591</v>
      </c>
      <c r="F10" s="35">
        <v>7426</v>
      </c>
      <c r="G10" s="39">
        <f>F10/'2012'!F10</f>
        <v>0.8096380287832534</v>
      </c>
      <c r="H10" s="35">
        <v>23439</v>
      </c>
      <c r="I10" s="39">
        <f>H10/'2012'!H10</f>
        <v>1.0161269345818702</v>
      </c>
      <c r="J10" s="35">
        <v>5126</v>
      </c>
      <c r="K10" s="39">
        <f>J10/'2012'!J10</f>
        <v>0.8265075782005804</v>
      </c>
      <c r="L10" s="35">
        <v>12990</v>
      </c>
      <c r="M10" s="39">
        <f>L10/'2012'!L10</f>
        <v>1.1178039755614835</v>
      </c>
      <c r="N10" s="35">
        <f t="shared" si="0"/>
        <v>48981</v>
      </c>
      <c r="O10" s="39">
        <f>N10/'2011'!N10</f>
        <v>0.851917558048526</v>
      </c>
      <c r="P10" s="35">
        <v>1858</v>
      </c>
      <c r="Q10" s="39">
        <f>P10/'2012'!P10</f>
        <v>1.1789340101522843</v>
      </c>
      <c r="R10" s="35">
        <v>50839</v>
      </c>
      <c r="S10" s="39">
        <f>R10/'2012'!R10</f>
        <v>0.9845268987954607</v>
      </c>
      <c r="T10" s="36">
        <v>75859</v>
      </c>
      <c r="U10" s="41">
        <f>T10/'2012'!T10</f>
        <v>1.0401903247038176</v>
      </c>
    </row>
    <row r="11" spans="1:21" ht="12.75">
      <c r="A11" s="8" t="s">
        <v>20</v>
      </c>
      <c r="B11" s="35">
        <v>67840</v>
      </c>
      <c r="C11" s="39">
        <f>B11/'2012'!B11</f>
        <v>0.9302325581395349</v>
      </c>
      <c r="D11" s="35">
        <v>44892</v>
      </c>
      <c r="E11" s="39">
        <f>D11/'2012'!D11</f>
        <v>1.0455805287061837</v>
      </c>
      <c r="F11" s="35">
        <v>8394</v>
      </c>
      <c r="G11" s="39">
        <f>F11/'2012'!F11</f>
        <v>0.8988114359139094</v>
      </c>
      <c r="H11" s="35">
        <v>22566</v>
      </c>
      <c r="I11" s="39">
        <f>H11/'2012'!H11</f>
        <v>0.953560109866892</v>
      </c>
      <c r="J11" s="35">
        <v>5697</v>
      </c>
      <c r="K11" s="39">
        <f>J11/'2012'!J11</f>
        <v>1.0386508659981768</v>
      </c>
      <c r="L11" s="35">
        <v>14204</v>
      </c>
      <c r="M11" s="39">
        <f>L11/'2012'!L11</f>
        <v>1.2534415813625133</v>
      </c>
      <c r="N11" s="35">
        <f t="shared" si="0"/>
        <v>50861</v>
      </c>
      <c r="O11" s="39">
        <f>N11/'2011'!N11</f>
        <v>0.8914849610881301</v>
      </c>
      <c r="P11" s="35">
        <v>2050</v>
      </c>
      <c r="Q11" s="39">
        <f>P11/'2012'!P11</f>
        <v>1.051821446895844</v>
      </c>
      <c r="R11" s="35">
        <v>52911</v>
      </c>
      <c r="S11" s="39">
        <f>R11/'2012'!R11</f>
        <v>1.022039791384972</v>
      </c>
      <c r="T11" s="36">
        <v>67840</v>
      </c>
      <c r="U11" s="41">
        <f>T11/'2012'!T11</f>
        <v>1.0584619225188399</v>
      </c>
    </row>
    <row r="12" spans="1:21" ht="12.75">
      <c r="A12" s="8" t="s">
        <v>21</v>
      </c>
      <c r="B12" s="35">
        <v>67889</v>
      </c>
      <c r="C12" s="39">
        <f>B12/'2012'!B12</f>
        <v>1.0592264365843385</v>
      </c>
      <c r="D12" s="35">
        <v>57437</v>
      </c>
      <c r="E12" s="39">
        <f>D12/'2012'!D12</f>
        <v>1.0335786651310936</v>
      </c>
      <c r="F12" s="35">
        <v>8534</v>
      </c>
      <c r="G12" s="39">
        <f>F12/'2012'!F12</f>
        <v>0.9460148542290212</v>
      </c>
      <c r="H12" s="35">
        <v>25640</v>
      </c>
      <c r="I12" s="39">
        <f>H12/'2012'!H12</f>
        <v>1.1046962516156829</v>
      </c>
      <c r="J12" s="35">
        <v>6797</v>
      </c>
      <c r="K12" s="39">
        <f>J12/'2012'!J12</f>
        <v>1.2524414962225907</v>
      </c>
      <c r="L12" s="35">
        <v>15151</v>
      </c>
      <c r="M12" s="39">
        <f>L12/'2012'!L12</f>
        <v>1.2969525766135936</v>
      </c>
      <c r="N12" s="35">
        <f t="shared" si="0"/>
        <v>56122</v>
      </c>
      <c r="O12" s="39">
        <f>N12/'2011'!N12</f>
        <v>1.0792069688287214</v>
      </c>
      <c r="P12" s="35">
        <v>1266</v>
      </c>
      <c r="Q12" s="39">
        <f>P12/'2012'!P12</f>
        <v>0.7997473152242578</v>
      </c>
      <c r="R12" s="35">
        <v>57388</v>
      </c>
      <c r="S12" s="39">
        <f>R12/'2012'!R12</f>
        <v>1.1269563851304911</v>
      </c>
      <c r="T12" s="36">
        <v>67889</v>
      </c>
      <c r="U12" s="41">
        <f>T12/'2012'!T12</f>
        <v>0.9876056501942072</v>
      </c>
    </row>
    <row r="13" spans="1:21" ht="12.75">
      <c r="A13" s="8" t="s">
        <v>22</v>
      </c>
      <c r="B13" s="35">
        <v>73838</v>
      </c>
      <c r="C13" s="39">
        <f>B13/'2012'!B13</f>
        <v>1.0741478884508517</v>
      </c>
      <c r="D13" s="35">
        <v>56157</v>
      </c>
      <c r="E13" s="39">
        <f>D13/'2012'!D13</f>
        <v>1.20260836045914</v>
      </c>
      <c r="F13" s="35">
        <v>5964</v>
      </c>
      <c r="G13" s="39">
        <f>F13/'2012'!F13</f>
        <v>0.8666085440278989</v>
      </c>
      <c r="H13" s="35">
        <v>21633</v>
      </c>
      <c r="I13" s="39">
        <f>H13/'2012'!H13</f>
        <v>1.0276959619952495</v>
      </c>
      <c r="J13" s="35">
        <v>5771</v>
      </c>
      <c r="K13" s="39">
        <f>J13/'2012'!J13</f>
        <v>1.1782360146998776</v>
      </c>
      <c r="L13" s="35">
        <v>13213</v>
      </c>
      <c r="M13" s="39">
        <f>L13/'2012'!L13</f>
        <v>1.1303789887928821</v>
      </c>
      <c r="N13" s="35">
        <f t="shared" si="0"/>
        <v>46581</v>
      </c>
      <c r="O13" s="39">
        <f>N13/'2011'!N13</f>
        <v>1.000945484238348</v>
      </c>
      <c r="P13" s="35">
        <v>2503</v>
      </c>
      <c r="Q13" s="39">
        <f>P13/'2012'!P13</f>
        <v>1.2882141019042717</v>
      </c>
      <c r="R13" s="35">
        <v>50208</v>
      </c>
      <c r="S13" s="39">
        <f>R13/'2012'!R13</f>
        <v>1.0806250269037063</v>
      </c>
      <c r="T13" s="36">
        <v>73838</v>
      </c>
      <c r="U13" s="41">
        <f>T13/'2012'!T13</f>
        <v>1.0705038057267127</v>
      </c>
    </row>
    <row r="14" spans="1:21" ht="12.75">
      <c r="A14" s="8" t="s">
        <v>23</v>
      </c>
      <c r="B14" s="35">
        <v>77218</v>
      </c>
      <c r="C14" s="39">
        <f>B14/'2012'!B14</f>
        <v>1.1195070677781804</v>
      </c>
      <c r="D14" s="35">
        <v>60772</v>
      </c>
      <c r="E14" s="39">
        <f>D14/'2012'!D14</f>
        <v>1.2612747234501795</v>
      </c>
      <c r="F14" s="35">
        <v>7029</v>
      </c>
      <c r="G14" s="39">
        <f>F14/'2012'!F14</f>
        <v>0.8899721448467967</v>
      </c>
      <c r="H14" s="35">
        <v>24987</v>
      </c>
      <c r="I14" s="39">
        <f>H14/'2012'!H14</f>
        <v>1.0336311739885828</v>
      </c>
      <c r="J14" s="35">
        <v>6358</v>
      </c>
      <c r="K14" s="39">
        <f>J14/'2012'!J14</f>
        <v>1.3385263157894738</v>
      </c>
      <c r="L14" s="35">
        <v>16689</v>
      </c>
      <c r="M14" s="39">
        <f>L14/'2012'!L14</f>
        <v>1.3536377646200015</v>
      </c>
      <c r="N14" s="35">
        <f t="shared" si="0"/>
        <v>55063</v>
      </c>
      <c r="O14" s="39">
        <f>N14/'2011'!N14</f>
        <v>1.0609850090562256</v>
      </c>
      <c r="P14" s="35">
        <v>2329</v>
      </c>
      <c r="Q14" s="39">
        <f>P14/'2012'!P14</f>
        <v>2.1524953789279113</v>
      </c>
      <c r="R14" s="35">
        <v>57392</v>
      </c>
      <c r="S14" s="39">
        <f>R14/'2012'!R14</f>
        <v>1.1425158760177572</v>
      </c>
      <c r="T14" s="36">
        <v>77218</v>
      </c>
      <c r="U14" s="41">
        <f>T14/'2012'!T14</f>
        <v>1.1537990287635413</v>
      </c>
    </row>
    <row r="15" spans="1:21" ht="12.75">
      <c r="A15" s="8" t="s">
        <v>24</v>
      </c>
      <c r="B15" s="35">
        <v>67549</v>
      </c>
      <c r="C15" s="39">
        <f>B15/'2012'!B15</f>
        <v>1.0093238700037355</v>
      </c>
      <c r="D15" s="35">
        <v>51705</v>
      </c>
      <c r="E15" s="39">
        <f>D15/'2012'!D15</f>
        <v>1.022484575225439</v>
      </c>
      <c r="F15" s="35">
        <v>7581</v>
      </c>
      <c r="G15" s="39">
        <f>F15/'2012'!F15</f>
        <v>0.95</v>
      </c>
      <c r="H15" s="35">
        <v>26482</v>
      </c>
      <c r="I15" s="39">
        <f>H15/'2012'!H15</f>
        <v>1.0610200729195882</v>
      </c>
      <c r="J15" s="35">
        <v>7181</v>
      </c>
      <c r="K15" s="39">
        <f>J15/'2012'!J15</f>
        <v>1.1303321265543838</v>
      </c>
      <c r="L15" s="35">
        <v>18054</v>
      </c>
      <c r="M15" s="39">
        <f>L15/'2012'!L15</f>
        <v>1.2295014982293653</v>
      </c>
      <c r="N15" s="35">
        <f t="shared" si="0"/>
        <v>59298</v>
      </c>
      <c r="O15" s="39">
        <f>N15/'2011'!N15</f>
        <v>1.138397742325635</v>
      </c>
      <c r="P15" s="35">
        <v>2076</v>
      </c>
      <c r="Q15" s="39">
        <f>P15/'2012'!P15</f>
        <v>1.2386634844868736</v>
      </c>
      <c r="R15" s="35">
        <v>61374</v>
      </c>
      <c r="S15" s="39">
        <f>R15/'2012'!R15</f>
        <v>1.102817508804715</v>
      </c>
      <c r="T15" s="36">
        <v>67549</v>
      </c>
      <c r="U15" s="41">
        <f>T15/'2012'!T15</f>
        <v>1.092301224106984</v>
      </c>
    </row>
    <row r="16" spans="1:21" ht="12.75">
      <c r="A16" s="8" t="s">
        <v>25</v>
      </c>
      <c r="B16" s="35">
        <v>59260</v>
      </c>
      <c r="C16" s="39">
        <f>B16/'2012'!B16</f>
        <v>0.9582639349299009</v>
      </c>
      <c r="D16" s="35">
        <v>52338</v>
      </c>
      <c r="E16" s="39">
        <f>D16/'2012'!D16</f>
        <v>0.9747457816515812</v>
      </c>
      <c r="F16" s="35">
        <v>7744</v>
      </c>
      <c r="G16" s="39">
        <f>F16/'2012'!F16</f>
        <v>0.9676371360739723</v>
      </c>
      <c r="H16" s="35">
        <v>26814</v>
      </c>
      <c r="I16" s="39">
        <f>H16/'2012'!H16</f>
        <v>1.0346903337835232</v>
      </c>
      <c r="J16" s="35">
        <v>7455</v>
      </c>
      <c r="K16" s="39">
        <f>J16/'2012'!J16</f>
        <v>1.2875647668393781</v>
      </c>
      <c r="L16" s="35">
        <v>16830</v>
      </c>
      <c r="M16" s="39">
        <f>L16/'2012'!L16</f>
        <v>1.144353029169783</v>
      </c>
      <c r="N16" s="35">
        <f t="shared" si="0"/>
        <v>58843</v>
      </c>
      <c r="O16" s="39">
        <f>N16/'2011'!N16</f>
        <v>1.1149998105127525</v>
      </c>
      <c r="P16" s="35">
        <v>1784</v>
      </c>
      <c r="Q16" s="39">
        <f>P16/'2012'!P16</f>
        <v>1.1129132875857766</v>
      </c>
      <c r="R16" s="35">
        <v>60627</v>
      </c>
      <c r="S16" s="39">
        <f>R16/'2012'!R16</f>
        <v>1.082277125209754</v>
      </c>
      <c r="T16" s="36">
        <v>59260</v>
      </c>
      <c r="U16" s="41">
        <f>T16/'2012'!T16</f>
        <v>0.9956819060100476</v>
      </c>
    </row>
    <row r="17" spans="1:21" ht="12.75">
      <c r="A17" s="8" t="s">
        <v>26</v>
      </c>
      <c r="B17" s="35">
        <v>61596</v>
      </c>
      <c r="C17" s="39">
        <f>B17/'2012'!B17</f>
        <v>1.0349311961288372</v>
      </c>
      <c r="D17" s="35">
        <v>55066</v>
      </c>
      <c r="E17" s="39">
        <f>D17/'2012'!D17</f>
        <v>0.9673599887569391</v>
      </c>
      <c r="F17" s="35">
        <v>7759</v>
      </c>
      <c r="G17" s="39">
        <f>F17/'2012'!F17</f>
        <v>1.0041413226349165</v>
      </c>
      <c r="H17" s="35">
        <v>25680</v>
      </c>
      <c r="I17" s="39">
        <f>H17/'2012'!H17</f>
        <v>0.9266743648960739</v>
      </c>
      <c r="J17" s="35">
        <v>6735</v>
      </c>
      <c r="K17" s="39">
        <f>J17/'2012'!J17</f>
        <v>0.8959691366236531</v>
      </c>
      <c r="L17" s="35">
        <v>14892</v>
      </c>
      <c r="M17" s="39">
        <f>L17/'2012'!L17</f>
        <v>0.9987257729193213</v>
      </c>
      <c r="N17" s="35">
        <f t="shared" si="0"/>
        <v>55066</v>
      </c>
      <c r="O17" s="39">
        <f>N17/'2011'!N17</f>
        <v>1.131043831902395</v>
      </c>
      <c r="P17" s="35">
        <v>1765</v>
      </c>
      <c r="Q17" s="39">
        <f>P17/'2012'!P17</f>
        <v>1.7389162561576355</v>
      </c>
      <c r="R17" s="35">
        <v>56831</v>
      </c>
      <c r="S17" s="39">
        <f>R17/'2012'!R17</f>
        <v>0.965167623382358</v>
      </c>
      <c r="T17" s="36">
        <v>64025</v>
      </c>
      <c r="U17" s="41">
        <f>T17/'2012'!T17</f>
        <v>1.1123369064785698</v>
      </c>
    </row>
    <row r="18" spans="1:21" ht="12.75">
      <c r="A18" s="10" t="s">
        <v>75</v>
      </c>
      <c r="B18" s="35">
        <f>B17</f>
        <v>61596</v>
      </c>
      <c r="C18" s="39">
        <f>B18/'2012'!B18</f>
        <v>1.0349311961288372</v>
      </c>
      <c r="D18" s="35">
        <f>SUM(D6:D17)</f>
        <v>651142</v>
      </c>
      <c r="E18" s="39">
        <f>D18/'2012'!D18</f>
        <v>1.02822501689648</v>
      </c>
      <c r="F18" s="35">
        <f>SUM(F6:F17)</f>
        <v>90904</v>
      </c>
      <c r="G18" s="39">
        <f>F18/'2012'!F18</f>
        <v>0.9158724081649102</v>
      </c>
      <c r="H18" s="35">
        <f>SUM(H6:H17)</f>
        <v>292573</v>
      </c>
      <c r="I18" s="39">
        <f>H18/'2012'!H18</f>
        <v>0.9790354640306789</v>
      </c>
      <c r="J18" s="35">
        <f>SUM(J6:J17)</f>
        <v>73418</v>
      </c>
      <c r="K18" s="39">
        <f>J18/'2012'!J18</f>
        <v>1.0336341494319221</v>
      </c>
      <c r="L18" s="35">
        <f>SUM(L6:L17)</f>
        <v>171459</v>
      </c>
      <c r="M18" s="39">
        <f>L18/'2012'!L18</f>
        <v>1.1229296150999744</v>
      </c>
      <c r="N18" s="35">
        <f>SUM(N6:N17)</f>
        <v>628354</v>
      </c>
      <c r="O18" s="39">
        <f>N18/'2011'!N18</f>
        <v>0.9676095031013816</v>
      </c>
      <c r="P18" s="35">
        <f>SUM(P6:P17)</f>
        <v>21710</v>
      </c>
      <c r="Q18" s="39">
        <f>P18/'2012'!P18</f>
        <v>1.1392139371359606</v>
      </c>
      <c r="R18" s="35">
        <f>SUM(R6:R17)</f>
        <v>651188</v>
      </c>
      <c r="S18" s="39">
        <f>R18/'2012'!R18</f>
        <v>1.0161047456024417</v>
      </c>
      <c r="T18" s="35">
        <f>T17</f>
        <v>64025</v>
      </c>
      <c r="U18" s="41">
        <f>T18/'2012'!T18</f>
        <v>1.1123369064785698</v>
      </c>
    </row>
    <row r="19" spans="1:21" ht="12.75">
      <c r="A19" s="10" t="s">
        <v>28</v>
      </c>
      <c r="B19" s="36">
        <f>B11</f>
        <v>67840</v>
      </c>
      <c r="C19" s="39">
        <f>B19/'2012'!B19</f>
        <v>0.9302325581395349</v>
      </c>
      <c r="D19" s="36">
        <f>SUM(D6:D11)</f>
        <v>317667</v>
      </c>
      <c r="E19" s="39">
        <f>D19/'2012'!D19</f>
        <v>0.9876722465426325</v>
      </c>
      <c r="F19" s="36">
        <f>SUM(F6:F11)</f>
        <v>46293</v>
      </c>
      <c r="G19" s="39">
        <f>F19/'2012'!F19</f>
        <v>0.8946717430377056</v>
      </c>
      <c r="H19" s="36">
        <f>SUM(H6:H11)</f>
        <v>141337</v>
      </c>
      <c r="I19" s="39">
        <f>H19/'2012'!H19</f>
        <v>0.9309633903753178</v>
      </c>
      <c r="J19" s="36">
        <f>SUM(J6:J11)</f>
        <v>33121</v>
      </c>
      <c r="K19" s="39">
        <f>J19/'2012'!J19</f>
        <v>0.9125750812806525</v>
      </c>
      <c r="L19" s="36">
        <f>SUM(L6:L11)</f>
        <v>76630</v>
      </c>
      <c r="M19" s="39">
        <f>L19/'2012'!L19</f>
        <v>1.0542462888824686</v>
      </c>
      <c r="N19" s="36">
        <f>SUM(N6:N11)</f>
        <v>297381</v>
      </c>
      <c r="O19" s="39">
        <f>N19/'2012'!N19</f>
        <v>0.9514913195666502</v>
      </c>
      <c r="P19" s="36">
        <f>SUM(P6:P11)</f>
        <v>9987</v>
      </c>
      <c r="Q19" s="39">
        <f>P19/'2012'!P19</f>
        <v>0.9834564254062038</v>
      </c>
      <c r="R19" s="36">
        <f>SUM(R6:R11)</f>
        <v>307368</v>
      </c>
      <c r="S19" s="39">
        <f>R19/'2012'!R19</f>
        <v>0.9524972342476069</v>
      </c>
      <c r="T19" s="36">
        <f>T8</f>
        <v>67730</v>
      </c>
      <c r="U19" s="41">
        <f>T19/'2012'!T19</f>
        <v>1.056745666453435</v>
      </c>
    </row>
    <row r="20" spans="1:21" ht="12.75">
      <c r="A20" s="10" t="s">
        <v>29</v>
      </c>
      <c r="B20" s="36">
        <f>B17</f>
        <v>61596</v>
      </c>
      <c r="C20" s="39">
        <f>B20/'2012'!B20</f>
        <v>1.0349311961288372</v>
      </c>
      <c r="D20" s="36">
        <f>SUM(D12:D17)</f>
        <v>333475</v>
      </c>
      <c r="E20" s="39">
        <f>D20/'2012'!D20</f>
        <v>1.0700785531838426</v>
      </c>
      <c r="F20" s="36">
        <f>SUM(F12:F17)</f>
        <v>44611</v>
      </c>
      <c r="G20" s="39">
        <f>F20/'2012'!F20</f>
        <v>0.9389615036517859</v>
      </c>
      <c r="H20" s="36">
        <f>SUM(H12:H17)</f>
        <v>151236</v>
      </c>
      <c r="I20" s="39">
        <f>H20/'2012'!H20</f>
        <v>1.0286763705618283</v>
      </c>
      <c r="J20" s="36">
        <f>SUM(J12:J17)</f>
        <v>40297</v>
      </c>
      <c r="K20" s="39">
        <f>J20/'2012'!J20</f>
        <v>1.1601266733841946</v>
      </c>
      <c r="L20" s="36">
        <f>SUM(L12:L17)</f>
        <v>94829</v>
      </c>
      <c r="M20" s="39">
        <f>L20/'2012'!L20</f>
        <v>1.1853328666783332</v>
      </c>
      <c r="N20" s="36">
        <f>SUM(N12:N17)</f>
        <v>330973</v>
      </c>
      <c r="O20" s="39">
        <f>N20/'2012'!N20</f>
        <v>1.0701818487525383</v>
      </c>
      <c r="P20" s="36">
        <f>SUM(P12:P17)</f>
        <v>11723</v>
      </c>
      <c r="Q20" s="39">
        <f>P20/'2012'!P20</f>
        <v>1.316895079757358</v>
      </c>
      <c r="R20" s="36">
        <f>SUM(R12:R17)</f>
        <v>343820</v>
      </c>
      <c r="S20" s="39">
        <f>R20/'2012'!R20</f>
        <v>1.0806172800704026</v>
      </c>
      <c r="T20" s="36">
        <f>T17</f>
        <v>64025</v>
      </c>
      <c r="U20" s="41">
        <f>T20/'2012'!T20</f>
        <v>1.1123369064785698</v>
      </c>
    </row>
    <row r="21" spans="1:21" ht="12.75">
      <c r="A21" s="10" t="s">
        <v>30</v>
      </c>
      <c r="B21" s="36">
        <f>B8</f>
        <v>67730</v>
      </c>
      <c r="C21" s="39">
        <f>B21/'2012'!B21</f>
        <v>1.016158312454053</v>
      </c>
      <c r="D21" s="36">
        <f>SUM(D6:D8)</f>
        <v>163437</v>
      </c>
      <c r="E21" s="39">
        <f>D21/'2012'!D21</f>
        <v>0.9849102994437782</v>
      </c>
      <c r="F21" s="36">
        <f>SUM(F6:F8)</f>
        <v>22677</v>
      </c>
      <c r="G21" s="39">
        <f>F21/'2012'!F21</f>
        <v>0.9285480304643354</v>
      </c>
      <c r="H21" s="36">
        <f>SUM(H6:H8)</f>
        <v>71897</v>
      </c>
      <c r="I21" s="39">
        <f>H21/'2012'!H21</f>
        <v>0.9051845696731631</v>
      </c>
      <c r="J21" s="36">
        <f>SUM(J6:J8)</f>
        <v>17348</v>
      </c>
      <c r="K21" s="39">
        <f>J21/'2012'!J21</f>
        <v>0.8912864775996712</v>
      </c>
      <c r="L21" s="36">
        <f>SUM(L6:L8)</f>
        <v>36953</v>
      </c>
      <c r="M21" s="39">
        <f>L21/'2012'!L21</f>
        <v>0.9736516217426817</v>
      </c>
      <c r="N21" s="36">
        <f>SUM(N6:N8)</f>
        <v>148875</v>
      </c>
      <c r="O21" s="39">
        <f>N21/'2012'!N21</f>
        <v>0.9231584887174685</v>
      </c>
      <c r="P21" s="36">
        <f>SUM(P6:P8)</f>
        <v>4373</v>
      </c>
      <c r="Q21" s="39">
        <f>P21/'2012'!P21</f>
        <v>0.8681755012904506</v>
      </c>
      <c r="R21" s="36">
        <f>SUM(R6:R8)</f>
        <v>153248</v>
      </c>
      <c r="S21" s="39">
        <f>R21/'2012'!R21</f>
        <v>0.9214931691360401</v>
      </c>
      <c r="T21" s="36">
        <f>T8</f>
        <v>67730</v>
      </c>
      <c r="U21" s="41">
        <f>T21/'2012'!T21</f>
        <v>1.0452967049926691</v>
      </c>
    </row>
    <row r="22" spans="1:21" ht="12.75">
      <c r="A22" s="10" t="s">
        <v>31</v>
      </c>
      <c r="B22" s="36">
        <f>B11</f>
        <v>67840</v>
      </c>
      <c r="C22" s="39">
        <f>B22/'2012'!B22</f>
        <v>0.9302325581395349</v>
      </c>
      <c r="D22" s="36">
        <f>SUM(D9:D11)</f>
        <v>154230</v>
      </c>
      <c r="E22" s="39">
        <f>D22/'2012'!D22</f>
        <v>0.9906160279014201</v>
      </c>
      <c r="F22" s="36">
        <f>SUM(F9:F11)</f>
        <v>23616</v>
      </c>
      <c r="G22" s="39">
        <f>F22/'2012'!F22</f>
        <v>0.8643900296475239</v>
      </c>
      <c r="H22" s="36">
        <f>SUM(H9:H11)</f>
        <v>69440</v>
      </c>
      <c r="I22" s="39">
        <f>H22/'2012'!H22</f>
        <v>0.959248514988258</v>
      </c>
      <c r="J22" s="36">
        <f>SUM(J9:J11)</f>
        <v>15773</v>
      </c>
      <c r="K22" s="39">
        <f>J22/'2012'!J22</f>
        <v>0.9371954842543078</v>
      </c>
      <c r="L22" s="36">
        <f>SUM(L9:L11)</f>
        <v>39677</v>
      </c>
      <c r="M22" s="39">
        <f>L22/'2012'!L22</f>
        <v>1.1423101284044452</v>
      </c>
      <c r="N22" s="36">
        <f>SUM(N9:N11)</f>
        <v>148506</v>
      </c>
      <c r="O22" s="39">
        <f>N22/'2012'!N22</f>
        <v>0.9816955875061973</v>
      </c>
      <c r="P22" s="36">
        <f>SUM(P9:P11)</f>
        <v>5614</v>
      </c>
      <c r="Q22" s="39">
        <f>P22/'2012'!P22</f>
        <v>1.0969128565846034</v>
      </c>
      <c r="R22" s="36">
        <f>SUM(R9:R11)</f>
        <v>154120</v>
      </c>
      <c r="S22" s="39">
        <f>R22/'2012'!R22</f>
        <v>0.9854661014239767</v>
      </c>
      <c r="T22" s="36">
        <f>T11</f>
        <v>67840</v>
      </c>
      <c r="U22" s="41">
        <f>T22/'2012'!T22</f>
        <v>1.0584619225188399</v>
      </c>
    </row>
    <row r="23" spans="1:21" ht="12.75">
      <c r="A23" s="10" t="s">
        <v>32</v>
      </c>
      <c r="B23" s="36">
        <f>B14</f>
        <v>77218</v>
      </c>
      <c r="C23" s="39">
        <f>B23/'2012'!B23</f>
        <v>1.1195070677781804</v>
      </c>
      <c r="D23" s="36">
        <f>SUM(D12:D14)</f>
        <v>174366</v>
      </c>
      <c r="E23" s="39">
        <f>D23/'2012'!D23</f>
        <v>1.1988284392252848</v>
      </c>
      <c r="F23" s="36">
        <f>SUM(F12:F14)</f>
        <v>21527</v>
      </c>
      <c r="G23" s="39">
        <f>F23/'2012'!F23</f>
        <v>0.9458260105448155</v>
      </c>
      <c r="H23" s="36">
        <f>SUM(H12:H14)</f>
        <v>72260</v>
      </c>
      <c r="I23" s="39">
        <f>H23/'2012'!H23</f>
        <v>1.0295940612399015</v>
      </c>
      <c r="J23" s="36">
        <f>SUM(J12:J14)</f>
        <v>18926</v>
      </c>
      <c r="K23" s="39">
        <f>J23/'2012'!J23</f>
        <v>1.1828010749328166</v>
      </c>
      <c r="L23" s="36">
        <f>SUM(L12:L14)</f>
        <v>45053</v>
      </c>
      <c r="M23" s="39">
        <f>L23/'2012'!L23</f>
        <v>1.1641000465092244</v>
      </c>
      <c r="N23" s="36">
        <f>SUM(N12:N14)</f>
        <v>157766</v>
      </c>
      <c r="O23" s="39">
        <f>N23/'2011'!N23</f>
        <v>1.0487110969302968</v>
      </c>
      <c r="P23" s="36">
        <f>SUM(P12:P14)</f>
        <v>6098</v>
      </c>
      <c r="Q23" s="39">
        <f>P23/'2012'!P23</f>
        <v>1.2971708147202723</v>
      </c>
      <c r="R23" s="36">
        <f>SUM(R12:R14)</f>
        <v>164988</v>
      </c>
      <c r="S23" s="39">
        <f>R23/'2012'!R23</f>
        <v>1.0829750503784124</v>
      </c>
      <c r="T23" s="36">
        <f>T14</f>
        <v>77218</v>
      </c>
      <c r="U23" s="41">
        <f>T23/'2012'!T23</f>
        <v>1.1537990287635413</v>
      </c>
    </row>
    <row r="24" spans="1:21" ht="13.5" thickBot="1">
      <c r="A24" s="11" t="s">
        <v>33</v>
      </c>
      <c r="B24" s="38">
        <f>B17</f>
        <v>61596</v>
      </c>
      <c r="C24" s="40">
        <f>B24/'2012'!B24</f>
        <v>1.0349311961288372</v>
      </c>
      <c r="D24" s="38">
        <f>SUM(D15:D17)</f>
        <v>159109</v>
      </c>
      <c r="E24" s="40">
        <f>D24/'2012'!D24</f>
        <v>0.9871142655069299</v>
      </c>
      <c r="F24" s="38">
        <f>SUM(F15:F17)</f>
        <v>23084</v>
      </c>
      <c r="G24" s="40">
        <f>F24/'2012'!F24</f>
        <v>0.9735976381273724</v>
      </c>
      <c r="H24" s="38">
        <f>SUM(H15:H17)</f>
        <v>78976</v>
      </c>
      <c r="I24" s="40">
        <f>H24/'2012'!H24</f>
        <v>1.0049627160053953</v>
      </c>
      <c r="J24" s="38">
        <f>SUM(J15:J17)</f>
        <v>21371</v>
      </c>
      <c r="K24" s="40">
        <f>J24/'2012'!J24</f>
        <v>1.087029501525941</v>
      </c>
      <c r="L24" s="38">
        <f>SUM(L15:L17)</f>
        <v>49776</v>
      </c>
      <c r="M24" s="40">
        <f>L24/'2012'!L24</f>
        <v>1.123561013046815</v>
      </c>
      <c r="N24" s="38">
        <f>SUM(N15:N17)</f>
        <v>173207</v>
      </c>
      <c r="O24" s="40">
        <f>N24/'2011'!N24</f>
        <v>1.128024278894685</v>
      </c>
      <c r="P24" s="38">
        <f>SUM(P15:P17)</f>
        <v>5625</v>
      </c>
      <c r="Q24" s="40">
        <f>P24/'2012'!P24</f>
        <v>1.3099673963670238</v>
      </c>
      <c r="R24" s="38">
        <f>SUM(R15:R17)</f>
        <v>178832</v>
      </c>
      <c r="S24" s="40">
        <f>R24/'2012'!R24</f>
        <v>1.0485482433510014</v>
      </c>
      <c r="T24" s="38">
        <f>T17</f>
        <v>64025</v>
      </c>
      <c r="U24" s="42">
        <f>T24/'2012'!T24</f>
        <v>1.1123369064785698</v>
      </c>
    </row>
  </sheetData>
  <sheetProtection/>
  <mergeCells count="1">
    <mergeCell ref="A1:U1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4"/>
  <sheetViews>
    <sheetView zoomScale="85" zoomScaleNormal="85" zoomScalePageLayoutView="0" workbookViewId="0" topLeftCell="A1">
      <selection activeCell="B7" sqref="B7"/>
    </sheetView>
  </sheetViews>
  <sheetFormatPr defaultColWidth="9.00390625" defaultRowHeight="13.5"/>
  <cols>
    <col min="1" max="1" width="10.625" style="0" customWidth="1"/>
    <col min="2" max="3" width="9.25390625" style="0" customWidth="1"/>
    <col min="4" max="4" width="10.25390625" style="0" customWidth="1"/>
    <col min="5" max="5" width="9.25390625" style="0" customWidth="1"/>
    <col min="6" max="6" width="11.25390625" style="0" customWidth="1"/>
    <col min="7" max="9" width="9.25390625" style="0" customWidth="1"/>
    <col min="10" max="10" width="11.25390625" style="0" customWidth="1"/>
    <col min="11" max="17" width="9.25390625" style="0" customWidth="1"/>
    <col min="18" max="18" width="10.25390625" style="0" customWidth="1"/>
    <col min="19" max="21" width="9.25390625" style="0" customWidth="1"/>
  </cols>
  <sheetData>
    <row r="1" spans="1:21" ht="12.75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ht="13.5" thickBot="1">
      <c r="A2" s="3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2.75">
      <c r="A3" s="25"/>
      <c r="B3" s="28" t="s">
        <v>2</v>
      </c>
      <c r="C3" s="28" t="s">
        <v>3</v>
      </c>
      <c r="D3" s="30" t="s">
        <v>4</v>
      </c>
      <c r="E3" s="31"/>
      <c r="F3" s="28" t="s">
        <v>5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 t="s">
        <v>6</v>
      </c>
      <c r="S3" s="28" t="s">
        <v>3</v>
      </c>
      <c r="T3" s="31" t="s">
        <v>7</v>
      </c>
      <c r="U3" s="16" t="s">
        <v>3</v>
      </c>
    </row>
    <row r="4" spans="1:21" ht="12.75">
      <c r="A4" s="26"/>
      <c r="B4" s="22"/>
      <c r="C4" s="22"/>
      <c r="D4" s="19" t="s">
        <v>8</v>
      </c>
      <c r="E4" s="19" t="s">
        <v>3</v>
      </c>
      <c r="F4" s="21" t="s">
        <v>9</v>
      </c>
      <c r="G4" s="21"/>
      <c r="H4" s="21"/>
      <c r="I4" s="21"/>
      <c r="J4" s="21"/>
      <c r="K4" s="21"/>
      <c r="L4" s="21"/>
      <c r="M4" s="21"/>
      <c r="N4" s="21"/>
      <c r="O4" s="21"/>
      <c r="P4" s="21" t="s">
        <v>10</v>
      </c>
      <c r="Q4" s="22"/>
      <c r="R4" s="22"/>
      <c r="S4" s="22"/>
      <c r="T4" s="32"/>
      <c r="U4" s="17"/>
    </row>
    <row r="5" spans="1:21" ht="13.5" thickBot="1">
      <c r="A5" s="27"/>
      <c r="B5" s="29"/>
      <c r="C5" s="29"/>
      <c r="D5" s="20"/>
      <c r="E5" s="20"/>
      <c r="F5" s="1" t="s">
        <v>11</v>
      </c>
      <c r="G5" s="1" t="s">
        <v>3</v>
      </c>
      <c r="H5" s="1" t="s">
        <v>12</v>
      </c>
      <c r="I5" s="1" t="s">
        <v>3</v>
      </c>
      <c r="J5" s="1" t="s">
        <v>13</v>
      </c>
      <c r="K5" s="1" t="s">
        <v>3</v>
      </c>
      <c r="L5" s="1" t="s">
        <v>14</v>
      </c>
      <c r="M5" s="1" t="s">
        <v>3</v>
      </c>
      <c r="N5" s="1" t="s">
        <v>15</v>
      </c>
      <c r="O5" s="1" t="s">
        <v>3</v>
      </c>
      <c r="P5" s="1" t="s">
        <v>8</v>
      </c>
      <c r="Q5" s="1" t="s">
        <v>3</v>
      </c>
      <c r="R5" s="29"/>
      <c r="S5" s="29"/>
      <c r="T5" s="33"/>
      <c r="U5" s="18"/>
    </row>
    <row r="6" spans="1:21" ht="12.75">
      <c r="A6" s="2">
        <v>40909</v>
      </c>
      <c r="B6" s="35">
        <v>65158</v>
      </c>
      <c r="C6" s="39">
        <f>B6/'2011'!B6</f>
        <v>1.0308179085587723</v>
      </c>
      <c r="D6" s="35">
        <v>51483</v>
      </c>
      <c r="E6" s="39">
        <f>D6/'2011'!D6</f>
        <v>0.7778063151533464</v>
      </c>
      <c r="F6" s="35">
        <v>7616</v>
      </c>
      <c r="G6" s="39">
        <f>F6/'2011'!F6</f>
        <v>0.6866209880995312</v>
      </c>
      <c r="H6" s="35">
        <v>22418</v>
      </c>
      <c r="I6" s="39">
        <f>H6/'2011'!H6</f>
        <v>0.9579113788830492</v>
      </c>
      <c r="J6" s="35">
        <v>5410</v>
      </c>
      <c r="K6" s="39">
        <f>J6/'2011'!J6</f>
        <v>0.9327586206896552</v>
      </c>
      <c r="L6" s="35">
        <v>11601</v>
      </c>
      <c r="M6" s="39">
        <f>L6/'2011'!L6</f>
        <v>0.8204964990451942</v>
      </c>
      <c r="N6" s="35">
        <f aca="true" t="shared" si="0" ref="N6:N17">F6+H6+J6+L6</f>
        <v>47045</v>
      </c>
      <c r="O6" s="39">
        <f>N6/'2011'!N6</f>
        <v>0.8642576330969615</v>
      </c>
      <c r="P6" s="35">
        <v>2031</v>
      </c>
      <c r="Q6" s="39">
        <f>P6/'2011'!P6</f>
        <v>1.113486842105263</v>
      </c>
      <c r="R6" s="35">
        <v>49076</v>
      </c>
      <c r="S6" s="39">
        <f>R6/'2011'!R6</f>
        <v>0.8723381563510967</v>
      </c>
      <c r="T6" s="36">
        <v>67565</v>
      </c>
      <c r="U6" s="43">
        <f>T6/'2011'!T6</f>
        <v>0.9237510595827295</v>
      </c>
    </row>
    <row r="7" spans="1:21" ht="12.75">
      <c r="A7" s="8" t="s">
        <v>16</v>
      </c>
      <c r="B7" s="35">
        <f>T6</f>
        <v>67565</v>
      </c>
      <c r="C7" s="39">
        <f>B7/'2011'!B7</f>
        <v>0.9237510595827295</v>
      </c>
      <c r="D7" s="35">
        <v>48914</v>
      </c>
      <c r="E7" s="39">
        <f>D7/'2011'!D7</f>
        <v>0.7684356049894744</v>
      </c>
      <c r="F7" s="35">
        <v>8142</v>
      </c>
      <c r="G7" s="39">
        <f>F7/'2011'!F7</f>
        <v>0.7612903225806451</v>
      </c>
      <c r="H7" s="35">
        <v>23266</v>
      </c>
      <c r="I7" s="39">
        <f>H7/'2011'!H7</f>
        <v>0.8837315303680632</v>
      </c>
      <c r="J7" s="35">
        <v>5631</v>
      </c>
      <c r="K7" s="39">
        <f>J7/'2011'!J7</f>
        <v>0.9091055860510171</v>
      </c>
      <c r="L7" s="35">
        <v>11558</v>
      </c>
      <c r="M7" s="39">
        <f>L7/'2011'!L7</f>
        <v>0.8150916784203103</v>
      </c>
      <c r="N7" s="35">
        <f t="shared" si="0"/>
        <v>48597</v>
      </c>
      <c r="O7" s="39">
        <f>N7/'2011'!N7</f>
        <v>0.8466966339117709</v>
      </c>
      <c r="P7" s="35">
        <v>1229</v>
      </c>
      <c r="Q7" s="39">
        <f>P7/'2011'!P7</f>
        <v>0.5632447296058661</v>
      </c>
      <c r="R7" s="35">
        <v>49826</v>
      </c>
      <c r="S7" s="39">
        <f>R7/'2011'!R7</f>
        <v>0.8363154184430495</v>
      </c>
      <c r="T7" s="36">
        <v>66653</v>
      </c>
      <c r="U7" s="41">
        <f>T7/'2011'!T7</f>
        <v>0.8631795695304204</v>
      </c>
    </row>
    <row r="8" spans="1:21" ht="12.75">
      <c r="A8" s="8" t="s">
        <v>17</v>
      </c>
      <c r="B8" s="35">
        <f>T7</f>
        <v>66653</v>
      </c>
      <c r="C8" s="39">
        <f>B8/'2011'!B8</f>
        <v>0.8631795695304204</v>
      </c>
      <c r="D8" s="35">
        <v>65544</v>
      </c>
      <c r="E8" s="39">
        <f>D8/'2011'!D8</f>
        <v>1.1772820347020152</v>
      </c>
      <c r="F8" s="35">
        <v>8664</v>
      </c>
      <c r="G8" s="39">
        <f>F8/'2011'!F8</f>
        <v>0.819213313161876</v>
      </c>
      <c r="H8" s="35">
        <v>33744</v>
      </c>
      <c r="I8" s="39">
        <f>H8/'2011'!H8</f>
        <v>1.1626640939944182</v>
      </c>
      <c r="J8" s="35">
        <v>8423</v>
      </c>
      <c r="K8" s="39">
        <f>J8/'2011'!J8</f>
        <v>1.1669437517317816</v>
      </c>
      <c r="L8" s="35">
        <v>14794</v>
      </c>
      <c r="M8" s="39">
        <f>L8/'2011'!L8</f>
        <v>0.9687008905185961</v>
      </c>
      <c r="N8" s="35">
        <f t="shared" si="0"/>
        <v>65625</v>
      </c>
      <c r="O8" s="39">
        <f>N8/'2011'!N8</f>
        <v>1.0569505065309475</v>
      </c>
      <c r="P8" s="35">
        <v>1777</v>
      </c>
      <c r="Q8" s="39">
        <f>P8/'2011'!P8</f>
        <v>1.1471917366042608</v>
      </c>
      <c r="R8" s="35">
        <v>67402</v>
      </c>
      <c r="S8" s="39">
        <f>R8/'2011'!R8</f>
        <v>1.0591470505044156</v>
      </c>
      <c r="T8" s="36">
        <v>64795</v>
      </c>
      <c r="U8" s="41">
        <f>T8/'2011'!T8</f>
        <v>0.9356138273601525</v>
      </c>
    </row>
    <row r="9" spans="1:21" ht="12.75">
      <c r="A9" s="8" t="s">
        <v>18</v>
      </c>
      <c r="B9" s="35">
        <f>T8</f>
        <v>64795</v>
      </c>
      <c r="C9" s="39">
        <f>B9/'2011'!B9</f>
        <v>0.9356138273601525</v>
      </c>
      <c r="D9" s="35">
        <v>60643</v>
      </c>
      <c r="E9" s="39">
        <f>D9/'2011'!D9</f>
        <v>0.8713450292397661</v>
      </c>
      <c r="F9" s="35">
        <v>8810</v>
      </c>
      <c r="G9" s="39">
        <f>F9/'2011'!F9</f>
        <v>1.0358612580834803</v>
      </c>
      <c r="H9" s="35">
        <v>25658</v>
      </c>
      <c r="I9" s="39">
        <f>H9/'2011'!H9</f>
        <v>0.9170449265520569</v>
      </c>
      <c r="J9" s="35">
        <v>5143</v>
      </c>
      <c r="K9" s="39">
        <f>J9/'2011'!J9</f>
        <v>0.9725794251134644</v>
      </c>
      <c r="L9" s="35">
        <v>11781</v>
      </c>
      <c r="M9" s="39">
        <f>L9/'2011'!L9</f>
        <v>0.77695706654356</v>
      </c>
      <c r="N9" s="35">
        <f t="shared" si="0"/>
        <v>51392</v>
      </c>
      <c r="O9" s="39">
        <f>N9/'2011'!N9</f>
        <v>0.9026433652410644</v>
      </c>
      <c r="P9" s="35">
        <v>1593</v>
      </c>
      <c r="Q9" s="39">
        <f>P9/'2011'!P9</f>
        <v>0.7237619263970922</v>
      </c>
      <c r="R9" s="35">
        <v>52985</v>
      </c>
      <c r="S9" s="39">
        <f>R9/'2011'!R9</f>
        <v>0.8959855248917749</v>
      </c>
      <c r="T9" s="36">
        <v>72453</v>
      </c>
      <c r="U9" s="41">
        <f>T9/'2011'!T9</f>
        <v>0.9089004578812018</v>
      </c>
    </row>
    <row r="10" spans="1:21" ht="12.75">
      <c r="A10" s="8" t="s">
        <v>19</v>
      </c>
      <c r="B10" s="35">
        <v>72453</v>
      </c>
      <c r="C10" s="39">
        <f>B10/'2011'!B10</f>
        <v>0.9089004578812018</v>
      </c>
      <c r="D10" s="35">
        <v>52113</v>
      </c>
      <c r="E10" s="39">
        <f>D10/'2011'!D10</f>
        <v>0.761251588588457</v>
      </c>
      <c r="F10" s="35">
        <v>9172</v>
      </c>
      <c r="G10" s="39">
        <f>F10/'2011'!F10</f>
        <v>0.9752259436469963</v>
      </c>
      <c r="H10" s="35">
        <v>23067</v>
      </c>
      <c r="I10" s="39">
        <f>H10/'2011'!H10</f>
        <v>0.815261186117198</v>
      </c>
      <c r="J10" s="35">
        <v>6202</v>
      </c>
      <c r="K10" s="39">
        <f>J10/'2011'!J10</f>
        <v>1.0720829732065686</v>
      </c>
      <c r="L10" s="35">
        <v>11621</v>
      </c>
      <c r="M10" s="39">
        <f>L10/'2011'!L10</f>
        <v>0.8294197416315752</v>
      </c>
      <c r="N10" s="35">
        <f t="shared" si="0"/>
        <v>50062</v>
      </c>
      <c r="O10" s="39">
        <f>N10/'2011'!N10</f>
        <v>0.870719192973302</v>
      </c>
      <c r="P10" s="35">
        <v>1576</v>
      </c>
      <c r="Q10" s="39">
        <f>P10/'2011'!P10</f>
        <v>0.8195527821112845</v>
      </c>
      <c r="R10" s="35">
        <v>51638</v>
      </c>
      <c r="S10" s="39">
        <f>R10/'2011'!R10</f>
        <v>0.8690632468275606</v>
      </c>
      <c r="T10" s="36">
        <v>72928</v>
      </c>
      <c r="U10" s="41">
        <f>T10/'2011'!T10</f>
        <v>0.8216869098857517</v>
      </c>
    </row>
    <row r="11" spans="1:21" ht="12.75">
      <c r="A11" s="8" t="s">
        <v>20</v>
      </c>
      <c r="B11" s="35">
        <v>72928</v>
      </c>
      <c r="C11" s="39">
        <f>B11/'2011'!B11</f>
        <v>0.8216869098857517</v>
      </c>
      <c r="D11" s="35">
        <v>42935</v>
      </c>
      <c r="E11" s="39">
        <f>D11/'2011'!D11</f>
        <v>0.7044414182349177</v>
      </c>
      <c r="F11" s="35">
        <v>9339</v>
      </c>
      <c r="G11" s="39">
        <f>F11/'2011'!F11</f>
        <v>0.7830789870870367</v>
      </c>
      <c r="H11" s="35">
        <v>23665</v>
      </c>
      <c r="I11" s="39">
        <f>H11/'2011'!H11</f>
        <v>0.8882924815134567</v>
      </c>
      <c r="J11" s="35">
        <v>5485</v>
      </c>
      <c r="K11" s="39">
        <f>J11/'2011'!J11</f>
        <v>1.0759121224009416</v>
      </c>
      <c r="L11" s="35">
        <v>11332</v>
      </c>
      <c r="M11" s="39">
        <f>L11/'2011'!L11</f>
        <v>0.8464928662134907</v>
      </c>
      <c r="N11" s="35">
        <f t="shared" si="0"/>
        <v>49821</v>
      </c>
      <c r="O11" s="39">
        <f>N11/'2011'!N11</f>
        <v>0.8732559770034355</v>
      </c>
      <c r="P11" s="35">
        <v>1949</v>
      </c>
      <c r="Q11" s="39">
        <f>P11/'2011'!P11</f>
        <v>1.0119418483904465</v>
      </c>
      <c r="R11" s="35">
        <v>51770</v>
      </c>
      <c r="S11" s="39">
        <f>R11/'2011'!R11</f>
        <v>0.8777849367560785</v>
      </c>
      <c r="T11" s="36">
        <v>64093</v>
      </c>
      <c r="U11" s="41">
        <f>T11/'2011'!T11</f>
        <v>0.7064535684761643</v>
      </c>
    </row>
    <row r="12" spans="1:21" ht="12.75">
      <c r="A12" s="8" t="s">
        <v>21</v>
      </c>
      <c r="B12" s="35">
        <v>64093</v>
      </c>
      <c r="C12" s="39">
        <f>B12/'2011'!B12</f>
        <v>0.7064535684761643</v>
      </c>
      <c r="D12" s="35">
        <v>55571</v>
      </c>
      <c r="E12" s="39">
        <f>D12/'2011'!D12</f>
        <v>0.9727794699436334</v>
      </c>
      <c r="F12" s="35">
        <v>9021</v>
      </c>
      <c r="G12" s="39">
        <f>F12/'2011'!F12</f>
        <v>0.7936829139538976</v>
      </c>
      <c r="H12" s="35">
        <v>23210</v>
      </c>
      <c r="I12" s="39">
        <f>H12/'2011'!H12</f>
        <v>0.9541231604045055</v>
      </c>
      <c r="J12" s="35">
        <v>5427</v>
      </c>
      <c r="K12" s="39">
        <f>J12/'2011'!J12</f>
        <v>1.0750792393026942</v>
      </c>
      <c r="L12" s="35">
        <v>11682</v>
      </c>
      <c r="M12" s="39">
        <f>L12/'2011'!L12</f>
        <v>1.037201456095179</v>
      </c>
      <c r="N12" s="35">
        <f t="shared" si="0"/>
        <v>49340</v>
      </c>
      <c r="O12" s="39">
        <f>N12/'2011'!N12</f>
        <v>0.948791415879853</v>
      </c>
      <c r="P12" s="35">
        <v>1583</v>
      </c>
      <c r="Q12" s="39">
        <f>P12/'2011'!P12</f>
        <v>0.7445907808090311</v>
      </c>
      <c r="R12" s="35">
        <v>50923</v>
      </c>
      <c r="S12" s="39">
        <f>R12/'2011'!R12</f>
        <v>0.940771120840954</v>
      </c>
      <c r="T12" s="36">
        <v>68741</v>
      </c>
      <c r="U12" s="41">
        <f>T12/'2011'!T12</f>
        <v>0.7334563923091697</v>
      </c>
    </row>
    <row r="13" spans="1:21" ht="12.75">
      <c r="A13" s="8" t="s">
        <v>22</v>
      </c>
      <c r="B13" s="35">
        <v>68741</v>
      </c>
      <c r="C13" s="39">
        <f>B13/'2011'!B13</f>
        <v>0.7334563923091697</v>
      </c>
      <c r="D13" s="35">
        <v>46696</v>
      </c>
      <c r="E13" s="39">
        <f>D13/'2011'!D13</f>
        <v>1.028183899947155</v>
      </c>
      <c r="F13" s="35">
        <v>6882</v>
      </c>
      <c r="G13" s="39">
        <f>F13/'2011'!F13</f>
        <v>0.7836483716693237</v>
      </c>
      <c r="H13" s="35">
        <v>21050</v>
      </c>
      <c r="I13" s="39">
        <f>H13/'2011'!H13</f>
        <v>0.9781598513011153</v>
      </c>
      <c r="J13" s="35">
        <v>4898</v>
      </c>
      <c r="K13" s="39">
        <f>J13/'2011'!J13</f>
        <v>0.9768647786198644</v>
      </c>
      <c r="L13" s="35">
        <v>11689</v>
      </c>
      <c r="M13" s="39">
        <f>L13/'2011'!L13</f>
        <v>1.0417075126994029</v>
      </c>
      <c r="N13" s="35">
        <f t="shared" si="0"/>
        <v>44519</v>
      </c>
      <c r="O13" s="39">
        <f>N13/'2011'!N13</f>
        <v>0.9566366547048585</v>
      </c>
      <c r="P13" s="35">
        <v>1943</v>
      </c>
      <c r="Q13" s="39">
        <f>P13/'2011'!P13</f>
        <v>0.9637896825396826</v>
      </c>
      <c r="R13" s="35">
        <v>46462</v>
      </c>
      <c r="S13" s="39">
        <f>R13/'2011'!R13</f>
        <v>0.9569336601239882</v>
      </c>
      <c r="T13" s="36">
        <v>68975</v>
      </c>
      <c r="U13" s="41">
        <f>T13/'2011'!T13</f>
        <v>0.7614395319313352</v>
      </c>
    </row>
    <row r="14" spans="1:21" ht="12.75">
      <c r="A14" s="8" t="s">
        <v>23</v>
      </c>
      <c r="B14" s="35">
        <v>68975</v>
      </c>
      <c r="C14" s="39">
        <f>B14/'2011'!B14</f>
        <v>0.7614395319313352</v>
      </c>
      <c r="D14" s="35">
        <v>48183</v>
      </c>
      <c r="E14" s="39">
        <f>D14/'2011'!D14</f>
        <v>1.0058661433760594</v>
      </c>
      <c r="F14" s="35">
        <v>7898</v>
      </c>
      <c r="G14" s="39">
        <f>F14/'2011'!F14</f>
        <v>0.885823239120682</v>
      </c>
      <c r="H14" s="35">
        <v>24174</v>
      </c>
      <c r="I14" s="39">
        <f>H14/'2011'!H14</f>
        <v>1.0226753532447754</v>
      </c>
      <c r="J14" s="35">
        <v>4750</v>
      </c>
      <c r="K14" s="39">
        <f>J14/'2011'!J14</f>
        <v>0.9257454687195479</v>
      </c>
      <c r="L14" s="35">
        <v>12329</v>
      </c>
      <c r="M14" s="39">
        <f>L14/'2011'!L14</f>
        <v>0.8674452965594878</v>
      </c>
      <c r="N14" s="35">
        <f t="shared" si="0"/>
        <v>49151</v>
      </c>
      <c r="O14" s="39">
        <f>N14/'2011'!N14</f>
        <v>0.9470692512235539</v>
      </c>
      <c r="P14" s="35">
        <v>1082</v>
      </c>
      <c r="Q14" s="39">
        <f>P14/'2011'!P14</f>
        <v>0.6041317699609157</v>
      </c>
      <c r="R14" s="35">
        <v>50233</v>
      </c>
      <c r="S14" s="39">
        <f>R14/'2011'!R14</f>
        <v>0.9356292722904133</v>
      </c>
      <c r="T14" s="36">
        <v>66925</v>
      </c>
      <c r="U14" s="41">
        <f>T14/'2011'!T14</f>
        <v>0.7892285195405552</v>
      </c>
    </row>
    <row r="15" spans="1:21" ht="12.75">
      <c r="A15" s="8" t="s">
        <v>24</v>
      </c>
      <c r="B15" s="35">
        <v>66925</v>
      </c>
      <c r="C15" s="39">
        <f>B15/'2011'!B15</f>
        <v>0.7892285195405552</v>
      </c>
      <c r="D15" s="35">
        <v>50568</v>
      </c>
      <c r="E15" s="39">
        <f>D15/'2011'!D15</f>
        <v>1.014464260637551</v>
      </c>
      <c r="F15" s="35">
        <v>7980</v>
      </c>
      <c r="G15" s="39">
        <f>F15/'2011'!F15</f>
        <v>1.0030165912518854</v>
      </c>
      <c r="H15" s="35">
        <v>24959</v>
      </c>
      <c r="I15" s="39">
        <f>H15/'2011'!H15</f>
        <v>1.0343555739743058</v>
      </c>
      <c r="J15" s="35">
        <v>6353</v>
      </c>
      <c r="K15" s="39">
        <f>J15/'2011'!J15</f>
        <v>1.1021859819569744</v>
      </c>
      <c r="L15" s="35">
        <v>14684</v>
      </c>
      <c r="M15" s="39">
        <f>L15/'2011'!L15</f>
        <v>1.0312521946765925</v>
      </c>
      <c r="N15" s="35">
        <f t="shared" si="0"/>
        <v>53976</v>
      </c>
      <c r="O15" s="39">
        <f>N15/'2011'!N15</f>
        <v>1.0362264585613086</v>
      </c>
      <c r="P15" s="35">
        <v>1676</v>
      </c>
      <c r="Q15" s="39">
        <f>P15/'2011'!P15</f>
        <v>0.8409433015554441</v>
      </c>
      <c r="R15" s="35">
        <v>55652</v>
      </c>
      <c r="S15" s="39">
        <f>R15/'2011'!R15</f>
        <v>1.0290299914943974</v>
      </c>
      <c r="T15" s="36">
        <v>61841</v>
      </c>
      <c r="U15" s="41">
        <f>T15/'2011'!T15</f>
        <v>0.7676104415178183</v>
      </c>
    </row>
    <row r="16" spans="1:21" ht="12.75">
      <c r="A16" s="8" t="s">
        <v>25</v>
      </c>
      <c r="B16" s="35">
        <v>61841</v>
      </c>
      <c r="C16" s="39">
        <f>B16/'2011'!B16</f>
        <v>0.7676104415178183</v>
      </c>
      <c r="D16" s="35">
        <v>53694</v>
      </c>
      <c r="E16" s="39">
        <f>D16/'2011'!D16</f>
        <v>1.2265625</v>
      </c>
      <c r="F16" s="35">
        <v>8003</v>
      </c>
      <c r="G16" s="39">
        <f>F16/'2011'!F16</f>
        <v>0.9813611281422441</v>
      </c>
      <c r="H16" s="35">
        <v>25915</v>
      </c>
      <c r="I16" s="39">
        <f>H16/'2011'!H16</f>
        <v>1.0313196434256606</v>
      </c>
      <c r="J16" s="35">
        <v>5790</v>
      </c>
      <c r="K16" s="39">
        <f>J16/'2011'!J16</f>
        <v>0.9646784405198268</v>
      </c>
      <c r="L16" s="35">
        <v>14707</v>
      </c>
      <c r="M16" s="39">
        <f>L16/'2011'!L16</f>
        <v>1.090295796574987</v>
      </c>
      <c r="N16" s="35">
        <f t="shared" si="0"/>
        <v>54415</v>
      </c>
      <c r="O16" s="39">
        <f>N16/'2011'!N16</f>
        <v>1.0310948573161027</v>
      </c>
      <c r="P16" s="35">
        <v>1603</v>
      </c>
      <c r="Q16" s="39">
        <f>P16/'2011'!P16</f>
        <v>1.2712133227597144</v>
      </c>
      <c r="R16" s="35">
        <v>56018</v>
      </c>
      <c r="S16" s="39">
        <f>R16/'2011'!R16</f>
        <v>1.0366984361987601</v>
      </c>
      <c r="T16" s="36">
        <v>59517</v>
      </c>
      <c r="U16" s="41">
        <f>T16/'2011'!T16</f>
        <v>0.8465663404642695</v>
      </c>
    </row>
    <row r="17" spans="1:21" ht="12.75">
      <c r="A17" s="8" t="s">
        <v>26</v>
      </c>
      <c r="B17" s="35">
        <v>59517</v>
      </c>
      <c r="C17" s="39">
        <f>B17/'2011'!B17</f>
        <v>0.8465663404642695</v>
      </c>
      <c r="D17" s="35">
        <v>56924</v>
      </c>
      <c r="E17" s="39">
        <f>D17/'2011'!D17</f>
        <v>1.2580723583884015</v>
      </c>
      <c r="F17" s="35">
        <v>7727</v>
      </c>
      <c r="G17" s="39">
        <f>F17/'2011'!F17</f>
        <v>1.0993028880352824</v>
      </c>
      <c r="H17" s="35">
        <v>27712</v>
      </c>
      <c r="I17" s="39">
        <f>H17/'2011'!H17</f>
        <v>1.1955649510332629</v>
      </c>
      <c r="J17" s="35">
        <v>7517</v>
      </c>
      <c r="K17" s="39">
        <f>J17/'2011'!J17</f>
        <v>1.3598046309696092</v>
      </c>
      <c r="L17" s="35">
        <v>14911</v>
      </c>
      <c r="M17" s="39">
        <f>L17/'2011'!L17</f>
        <v>1.1514285714285715</v>
      </c>
      <c r="N17" s="35">
        <f t="shared" si="0"/>
        <v>57867</v>
      </c>
      <c r="O17" s="39">
        <f>N17/'2011'!N17</f>
        <v>1.188575771268948</v>
      </c>
      <c r="P17" s="35">
        <v>1015</v>
      </c>
      <c r="Q17" s="39">
        <f>P17/'2011'!P17</f>
        <v>0.5946104276508495</v>
      </c>
      <c r="R17" s="35">
        <v>58882</v>
      </c>
      <c r="S17" s="39">
        <f>R17/'2011'!R17</f>
        <v>1.1684559363403648</v>
      </c>
      <c r="T17" s="36">
        <v>57559</v>
      </c>
      <c r="U17" s="41">
        <f>T17/'2011'!T17</f>
        <v>0.8833757942232726</v>
      </c>
    </row>
    <row r="18" spans="1:21" ht="12.75">
      <c r="A18" s="10" t="s">
        <v>74</v>
      </c>
      <c r="B18" s="35">
        <f>B17</f>
        <v>59517</v>
      </c>
      <c r="C18" s="39">
        <f>B18/'2011'!B18</f>
        <v>0.8465663404642695</v>
      </c>
      <c r="D18" s="35">
        <f>SUM(D6:D17)</f>
        <v>633268</v>
      </c>
      <c r="E18" s="39">
        <f>D18/'2011'!D18</f>
        <v>0.9397968345366448</v>
      </c>
      <c r="F18" s="35">
        <f>SUM(F6:F17)</f>
        <v>99254</v>
      </c>
      <c r="G18" s="39">
        <f>F18/'2011'!F18</f>
        <v>0.8675821438248997</v>
      </c>
      <c r="H18" s="35">
        <f>SUM(H6:H17)</f>
        <v>298838</v>
      </c>
      <c r="I18" s="39">
        <f>H18/'2011'!H18</f>
        <v>0.9843537952751755</v>
      </c>
      <c r="J18" s="35">
        <f>SUM(J6:J17)</f>
        <v>71029</v>
      </c>
      <c r="K18" s="39">
        <f>J18/'2011'!J18</f>
        <v>1.046544865183439</v>
      </c>
      <c r="L18" s="35">
        <f>SUM(L6:L17)</f>
        <v>152689</v>
      </c>
      <c r="M18" s="39">
        <f>L18/'2011'!L18</f>
        <v>0.9337234829722308</v>
      </c>
      <c r="N18" s="35">
        <f>SUM(N6:N17)</f>
        <v>621810</v>
      </c>
      <c r="O18" s="39">
        <f>N18/'2011'!N18</f>
        <v>0.9575323227407959</v>
      </c>
      <c r="P18" s="35">
        <f>SUM(P6:P17)</f>
        <v>19057</v>
      </c>
      <c r="Q18" s="39">
        <f>P18/'2011'!P18</f>
        <v>0.8470154229076848</v>
      </c>
      <c r="R18" s="35">
        <f>SUM(R6:R17)</f>
        <v>640867</v>
      </c>
      <c r="S18" s="39">
        <f>R18/'2011'!R18</f>
        <v>0.9538315222649046</v>
      </c>
      <c r="T18" s="35">
        <f>T17</f>
        <v>57559</v>
      </c>
      <c r="U18" s="41">
        <f>T18/'2011'!T18</f>
        <v>0.8833757942232726</v>
      </c>
    </row>
    <row r="19" spans="1:21" ht="12.75">
      <c r="A19" s="10" t="s">
        <v>28</v>
      </c>
      <c r="B19" s="36">
        <f>B11</f>
        <v>72928</v>
      </c>
      <c r="C19" s="39">
        <f>B19/'2011'!B19</f>
        <v>0.8216869098857517</v>
      </c>
      <c r="D19" s="36">
        <f>SUM(D6:D11)</f>
        <v>321632</v>
      </c>
      <c r="E19" s="39">
        <f>D19/'2011'!D19</f>
        <v>0.8364484644531768</v>
      </c>
      <c r="F19" s="36">
        <f>SUM(F6:F11)</f>
        <v>51743</v>
      </c>
      <c r="G19" s="39">
        <f>F19/'2011'!F19</f>
        <v>0.8318944034470007</v>
      </c>
      <c r="H19" s="36">
        <f>SUM(H6:H11)</f>
        <v>151818</v>
      </c>
      <c r="I19" s="39">
        <f>H19/'2011'!H19</f>
        <v>0.9390784761268534</v>
      </c>
      <c r="J19" s="36">
        <f>SUM(J6:J11)</f>
        <v>36294</v>
      </c>
      <c r="K19" s="39">
        <f>J19/'2011'!J19</f>
        <v>1.0257468275725632</v>
      </c>
      <c r="L19" s="36">
        <f>SUM(L6:L11)</f>
        <v>72687</v>
      </c>
      <c r="M19" s="39">
        <f>L19/'2011'!L19</f>
        <v>0.8437064722815489</v>
      </c>
      <c r="N19" s="36">
        <f>SUM(N6:N11)</f>
        <v>312542</v>
      </c>
      <c r="O19" s="39">
        <f>N19/'2011'!N19</f>
        <v>0.9048670965052215</v>
      </c>
      <c r="P19" s="36">
        <f>SUM(P6:P11)</f>
        <v>10155</v>
      </c>
      <c r="Q19" s="39">
        <f>P19/'2011'!P19</f>
        <v>0.8750538560965101</v>
      </c>
      <c r="R19" s="36">
        <f>SUM(R6:R11)</f>
        <v>322697</v>
      </c>
      <c r="S19" s="39">
        <f>R19/'2011'!R19</f>
        <v>0.9038979737035232</v>
      </c>
      <c r="T19" s="36">
        <f>T11</f>
        <v>64093</v>
      </c>
      <c r="U19" s="41">
        <f>T19/'2011'!T19</f>
        <v>0.7064535684761643</v>
      </c>
    </row>
    <row r="20" spans="1:21" ht="12.75">
      <c r="A20" s="10" t="s">
        <v>29</v>
      </c>
      <c r="B20" s="36">
        <f>B17</f>
        <v>59517</v>
      </c>
      <c r="C20" s="39">
        <f>B20/'2011'!B20</f>
        <v>0.8465663404642695</v>
      </c>
      <c r="D20" s="36">
        <f>SUM(D12:D17)</f>
        <v>311636</v>
      </c>
      <c r="E20" s="39">
        <f>D20/'2011'!D20</f>
        <v>1.0771549250986816</v>
      </c>
      <c r="F20" s="36">
        <f>SUM(F12:F17)</f>
        <v>47511</v>
      </c>
      <c r="G20" s="39">
        <f>F20/'2011'!F20</f>
        <v>0.9101026741245881</v>
      </c>
      <c r="H20" s="36">
        <f>SUM(H12:H17)</f>
        <v>147020</v>
      </c>
      <c r="I20" s="39">
        <f>H20/'2011'!H20</f>
        <v>1.0359284390611678</v>
      </c>
      <c r="J20" s="36">
        <f>SUM(J12:J17)</f>
        <v>34735</v>
      </c>
      <c r="K20" s="39">
        <f>J20/'2011'!J20</f>
        <v>1.069196909533044</v>
      </c>
      <c r="L20" s="36">
        <f>SUM(L12:L17)</f>
        <v>80002</v>
      </c>
      <c r="M20" s="39">
        <f>L20/'2011'!L20</f>
        <v>1.033951534733441</v>
      </c>
      <c r="N20" s="36">
        <f>SUM(N12:N17)</f>
        <v>309268</v>
      </c>
      <c r="O20" s="39">
        <f>N20/'2011'!N20</f>
        <v>1.0173724534272848</v>
      </c>
      <c r="P20" s="36">
        <f>SUM(P12:P17)</f>
        <v>8902</v>
      </c>
      <c r="Q20" s="39">
        <f>P20/'2011'!P20</f>
        <v>0.817147053423903</v>
      </c>
      <c r="R20" s="36">
        <f>SUM(R12:R17)</f>
        <v>318170</v>
      </c>
      <c r="S20" s="39">
        <f>R20/'2011'!R20</f>
        <v>1.0104452158116877</v>
      </c>
      <c r="T20" s="36">
        <f>T17</f>
        <v>57559</v>
      </c>
      <c r="U20" s="41">
        <f>T20/'2011'!T20</f>
        <v>0.8833757942232726</v>
      </c>
    </row>
    <row r="21" spans="1:21" ht="12.75">
      <c r="A21" s="10" t="s">
        <v>30</v>
      </c>
      <c r="B21" s="36">
        <f>B8</f>
        <v>66653</v>
      </c>
      <c r="C21" s="39">
        <f>B21/'2011'!B21</f>
        <v>0.8631795695304204</v>
      </c>
      <c r="D21" s="36">
        <f>SUM(D6:D8)</f>
        <v>165941</v>
      </c>
      <c r="E21" s="39">
        <f>D21/'2011'!D21</f>
        <v>0.8944738515939155</v>
      </c>
      <c r="F21" s="36">
        <f>SUM(F6:F8)</f>
        <v>24422</v>
      </c>
      <c r="G21" s="39">
        <f>F21/'2011'!F21</f>
        <v>0.754627197725798</v>
      </c>
      <c r="H21" s="36">
        <f>SUM(H6:H8)</f>
        <v>79428</v>
      </c>
      <c r="I21" s="39">
        <f>H21/'2011'!H21</f>
        <v>1.008571102053255</v>
      </c>
      <c r="J21" s="36">
        <f>SUM(J6:J8)</f>
        <v>19464</v>
      </c>
      <c r="K21" s="39">
        <f>J21/'2011'!J21</f>
        <v>1.0131168019987509</v>
      </c>
      <c r="L21" s="36">
        <f>SUM(L6:L8)</f>
        <v>37953</v>
      </c>
      <c r="M21" s="39">
        <f>L21/'2011'!L21</f>
        <v>0.8706613750544837</v>
      </c>
      <c r="N21" s="36">
        <f>SUM(N6:N8)</f>
        <v>161267</v>
      </c>
      <c r="O21" s="39">
        <f>N21/'2011'!N21</f>
        <v>0.9272534915679138</v>
      </c>
      <c r="P21" s="36">
        <f>SUM(P6:P8)</f>
        <v>5037</v>
      </c>
      <c r="Q21" s="39">
        <f>P21/'2011'!P21</f>
        <v>0.9067506750675067</v>
      </c>
      <c r="R21" s="36">
        <f>SUM(R6:R8)</f>
        <v>166304</v>
      </c>
      <c r="S21" s="39">
        <f>R21/'2011'!R21</f>
        <v>0.9266188974447552</v>
      </c>
      <c r="T21" s="36">
        <f>T8</f>
        <v>64795</v>
      </c>
      <c r="U21" s="41">
        <f>T21/'2011'!T21</f>
        <v>0.9356138273601525</v>
      </c>
    </row>
    <row r="22" spans="1:21" ht="12.75">
      <c r="A22" s="10" t="s">
        <v>31</v>
      </c>
      <c r="B22" s="36">
        <f>B11</f>
        <v>72928</v>
      </c>
      <c r="C22" s="39">
        <f>B22/'2011'!B22</f>
        <v>0.8216869098857517</v>
      </c>
      <c r="D22" s="36">
        <f>SUM(D9:D11)</f>
        <v>155691</v>
      </c>
      <c r="E22" s="39">
        <f>D22/'2011'!D22</f>
        <v>0.7823550398737708</v>
      </c>
      <c r="F22" s="36">
        <f>SUM(F9:F11)</f>
        <v>27321</v>
      </c>
      <c r="G22" s="39">
        <f>F22/'2011'!F22</f>
        <v>0.915705858694195</v>
      </c>
      <c r="H22" s="36">
        <f>SUM(H9:H11)</f>
        <v>72390</v>
      </c>
      <c r="I22" s="39">
        <f>H22/'2011'!H22</f>
        <v>0.8730733048701064</v>
      </c>
      <c r="J22" s="36">
        <f>SUM(J9:J11)</f>
        <v>16830</v>
      </c>
      <c r="K22" s="39">
        <f>J22/'2011'!J22</f>
        <v>1.0407519633912559</v>
      </c>
      <c r="L22" s="36">
        <f>SUM(L9:L11)</f>
        <v>34734</v>
      </c>
      <c r="M22" s="39">
        <f>L22/'2011'!L22</f>
        <v>0.8160992457883979</v>
      </c>
      <c r="N22" s="36">
        <f>SUM(N9:N11)</f>
        <v>151275</v>
      </c>
      <c r="O22" s="39">
        <f>N22/'2011'!N22</f>
        <v>0.8821625593356737</v>
      </c>
      <c r="P22" s="36">
        <f>SUM(P9:P11)</f>
        <v>5118</v>
      </c>
      <c r="Q22" s="39">
        <f>P22/'2011'!P22</f>
        <v>0.8459504132231405</v>
      </c>
      <c r="R22" s="36">
        <f>SUM(R9:R11)</f>
        <v>156393</v>
      </c>
      <c r="S22" s="39">
        <f>R22/'2011'!R22</f>
        <v>0.8809285086632269</v>
      </c>
      <c r="T22" s="36">
        <f>T11</f>
        <v>64093</v>
      </c>
      <c r="U22" s="41">
        <f>T22/'2011'!T22</f>
        <v>0.7064535684761643</v>
      </c>
    </row>
    <row r="23" spans="1:21" ht="12.75">
      <c r="A23" s="10" t="s">
        <v>32</v>
      </c>
      <c r="B23" s="36">
        <f>B14</f>
        <v>68975</v>
      </c>
      <c r="C23" s="39">
        <f>B23/'2011'!B23</f>
        <v>0.7614395319313352</v>
      </c>
      <c r="D23" s="36">
        <f>SUM(D13:D15)</f>
        <v>145447</v>
      </c>
      <c r="E23" s="39">
        <f>D23/'2011'!D23</f>
        <v>0.9667849831166414</v>
      </c>
      <c r="F23" s="36">
        <f>SUM(F13:F15)</f>
        <v>22760</v>
      </c>
      <c r="G23" s="39">
        <f>F23/'2011'!F23</f>
        <v>0.7830993669143959</v>
      </c>
      <c r="H23" s="36">
        <f>SUM(H13:H15)</f>
        <v>70183</v>
      </c>
      <c r="I23" s="39">
        <f>H23/'2011'!H23</f>
        <v>1.010059869898106</v>
      </c>
      <c r="J23" s="36">
        <f>SUM(J13:J15)</f>
        <v>16001</v>
      </c>
      <c r="K23" s="39">
        <f>J23/'2011'!J23</f>
        <v>1.0531823866254195</v>
      </c>
      <c r="L23" s="36">
        <f>SUM(L13:L15)</f>
        <v>38702</v>
      </c>
      <c r="M23" s="39">
        <f>L23/'2011'!L23</f>
        <v>1.054636618797177</v>
      </c>
      <c r="N23" s="36">
        <f>SUM(N13:N15)</f>
        <v>147646</v>
      </c>
      <c r="O23" s="39">
        <f>N23/'2011'!N23</f>
        <v>0.9814408593573433</v>
      </c>
      <c r="P23" s="36">
        <f>SUM(P13:P15)</f>
        <v>4701</v>
      </c>
      <c r="Q23" s="39">
        <f>P23/'2011'!P23</f>
        <v>0.7923478847126243</v>
      </c>
      <c r="R23" s="36">
        <f>SUM(R13:R15)</f>
        <v>152347</v>
      </c>
      <c r="S23" s="39">
        <f>R23/'2011'!R23</f>
        <v>0.9742663281554764</v>
      </c>
      <c r="T23" s="36">
        <f>T14</f>
        <v>66925</v>
      </c>
      <c r="U23" s="41">
        <f>T23/'2011'!T23</f>
        <v>0.7892285195405552</v>
      </c>
    </row>
    <row r="24" spans="1:21" ht="13.5" thickBot="1">
      <c r="A24" s="11" t="s">
        <v>33</v>
      </c>
      <c r="B24" s="38">
        <f>B17</f>
        <v>59517</v>
      </c>
      <c r="C24" s="40">
        <f>B24/'2011'!B24</f>
        <v>0.8465663404642695</v>
      </c>
      <c r="D24" s="38">
        <f>SUM(D15:D17)</f>
        <v>161186</v>
      </c>
      <c r="E24" s="40">
        <f>D24/'2011'!D24</f>
        <v>1.1606970547994526</v>
      </c>
      <c r="F24" s="38">
        <f>SUM(F15:F17)</f>
        <v>23710</v>
      </c>
      <c r="G24" s="40">
        <f>F24/'2011'!F24</f>
        <v>1.0246326707000863</v>
      </c>
      <c r="H24" s="38">
        <f>SUM(H15:H17)</f>
        <v>78586</v>
      </c>
      <c r="I24" s="40">
        <f>H24/'2011'!H24</f>
        <v>1.0848875574637271</v>
      </c>
      <c r="J24" s="38">
        <f>SUM(J15:J17)</f>
        <v>19660</v>
      </c>
      <c r="K24" s="40">
        <f>J24/'2011'!J24</f>
        <v>1.1368104544928876</v>
      </c>
      <c r="L24" s="38">
        <f>SUM(L15:L17)</f>
        <v>44302</v>
      </c>
      <c r="M24" s="40">
        <f>L24/'2011'!L24</f>
        <v>1.0890899257583952</v>
      </c>
      <c r="N24" s="38">
        <f>SUM(N15:N17)</f>
        <v>166258</v>
      </c>
      <c r="O24" s="40">
        <f>N24/'2011'!N24</f>
        <v>1.0827683671010557</v>
      </c>
      <c r="P24" s="38">
        <f>SUM(P15:P17)</f>
        <v>4294</v>
      </c>
      <c r="Q24" s="40">
        <f>P24/'2011'!P24</f>
        <v>0.8655513001411006</v>
      </c>
      <c r="R24" s="38">
        <f>SUM(R15:R17)</f>
        <v>170552</v>
      </c>
      <c r="S24" s="40">
        <f>R24/'2011'!R24</f>
        <v>1.0759699703488739</v>
      </c>
      <c r="T24" s="38">
        <f>T17</f>
        <v>57559</v>
      </c>
      <c r="U24" s="42">
        <f>T24/'2011'!T24</f>
        <v>0.8833757942232726</v>
      </c>
    </row>
  </sheetData>
  <sheetProtection/>
  <mergeCells count="1">
    <mergeCell ref="A1:U1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24"/>
  <sheetViews>
    <sheetView zoomScale="76" zoomScaleNormal="76" zoomScalePageLayoutView="0" workbookViewId="0" topLeftCell="A1">
      <selection activeCell="T17" sqref="T17"/>
    </sheetView>
  </sheetViews>
  <sheetFormatPr defaultColWidth="9.00390625" defaultRowHeight="13.5"/>
  <cols>
    <col min="1" max="1" width="10.625" style="0" customWidth="1"/>
    <col min="2" max="3" width="9.25390625" style="0" customWidth="1"/>
    <col min="4" max="4" width="10.25390625" style="0" customWidth="1"/>
    <col min="5" max="5" width="9.25390625" style="0" customWidth="1"/>
    <col min="6" max="6" width="11.25390625" style="0" customWidth="1"/>
    <col min="7" max="9" width="9.25390625" style="0" customWidth="1"/>
    <col min="10" max="10" width="11.25390625" style="0" customWidth="1"/>
    <col min="11" max="17" width="9.25390625" style="0" customWidth="1"/>
    <col min="18" max="18" width="10.25390625" style="0" customWidth="1"/>
    <col min="19" max="21" width="9.25390625" style="0" customWidth="1"/>
  </cols>
  <sheetData>
    <row r="1" spans="1:21" ht="12.75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ht="13.5" thickBot="1">
      <c r="A2" s="3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2.75">
      <c r="A3" s="25"/>
      <c r="B3" s="28" t="s">
        <v>2</v>
      </c>
      <c r="C3" s="28" t="s">
        <v>3</v>
      </c>
      <c r="D3" s="30" t="s">
        <v>4</v>
      </c>
      <c r="E3" s="31"/>
      <c r="F3" s="28" t="s">
        <v>5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 t="s">
        <v>6</v>
      </c>
      <c r="S3" s="28" t="s">
        <v>3</v>
      </c>
      <c r="T3" s="31" t="s">
        <v>7</v>
      </c>
      <c r="U3" s="16" t="s">
        <v>3</v>
      </c>
    </row>
    <row r="4" spans="1:21" ht="12.75">
      <c r="A4" s="26"/>
      <c r="B4" s="22"/>
      <c r="C4" s="22"/>
      <c r="D4" s="19" t="s">
        <v>8</v>
      </c>
      <c r="E4" s="19" t="s">
        <v>3</v>
      </c>
      <c r="F4" s="21" t="s">
        <v>9</v>
      </c>
      <c r="G4" s="21"/>
      <c r="H4" s="21"/>
      <c r="I4" s="21"/>
      <c r="J4" s="21"/>
      <c r="K4" s="21"/>
      <c r="L4" s="21"/>
      <c r="M4" s="21"/>
      <c r="N4" s="21"/>
      <c r="O4" s="21"/>
      <c r="P4" s="21" t="s">
        <v>10</v>
      </c>
      <c r="Q4" s="22"/>
      <c r="R4" s="22"/>
      <c r="S4" s="22"/>
      <c r="T4" s="32"/>
      <c r="U4" s="17"/>
    </row>
    <row r="5" spans="1:21" ht="13.5" thickBot="1">
      <c r="A5" s="27"/>
      <c r="B5" s="29"/>
      <c r="C5" s="29"/>
      <c r="D5" s="20"/>
      <c r="E5" s="20"/>
      <c r="F5" s="1" t="s">
        <v>11</v>
      </c>
      <c r="G5" s="1" t="s">
        <v>3</v>
      </c>
      <c r="H5" s="1" t="s">
        <v>12</v>
      </c>
      <c r="I5" s="1" t="s">
        <v>3</v>
      </c>
      <c r="J5" s="1" t="s">
        <v>13</v>
      </c>
      <c r="K5" s="1" t="s">
        <v>3</v>
      </c>
      <c r="L5" s="1" t="s">
        <v>14</v>
      </c>
      <c r="M5" s="1" t="s">
        <v>3</v>
      </c>
      <c r="N5" s="1" t="s">
        <v>15</v>
      </c>
      <c r="O5" s="1" t="s">
        <v>3</v>
      </c>
      <c r="P5" s="1" t="s">
        <v>8</v>
      </c>
      <c r="Q5" s="1" t="s">
        <v>3</v>
      </c>
      <c r="R5" s="29"/>
      <c r="S5" s="29"/>
      <c r="T5" s="33"/>
      <c r="U5" s="18"/>
    </row>
    <row r="6" spans="1:21" ht="12.75">
      <c r="A6" s="2">
        <v>40544</v>
      </c>
      <c r="B6" s="35">
        <v>63210</v>
      </c>
      <c r="C6" s="39">
        <f>B6/'2010'!B6</f>
        <v>0.8751817237798546</v>
      </c>
      <c r="D6" s="35">
        <v>66190</v>
      </c>
      <c r="E6" s="39">
        <f>D6/'2010'!D6</f>
        <v>1.051552943045516</v>
      </c>
      <c r="F6" s="35">
        <v>11092</v>
      </c>
      <c r="G6" s="39">
        <f>F6/'2010'!F6</f>
        <v>1.015471939943239</v>
      </c>
      <c r="H6" s="35">
        <v>23403</v>
      </c>
      <c r="I6" s="39">
        <f>H6/'2010'!H6</f>
        <v>0.9367569947564344</v>
      </c>
      <c r="J6" s="35">
        <v>5800</v>
      </c>
      <c r="K6" s="39">
        <f>J6/'2010'!J6</f>
        <v>0.884685784014643</v>
      </c>
      <c r="L6" s="35">
        <v>14139</v>
      </c>
      <c r="M6" s="39">
        <f>L6/'2010'!L6</f>
        <v>1.221511879049676</v>
      </c>
      <c r="N6" s="35">
        <v>54434</v>
      </c>
      <c r="O6" s="39">
        <f>N6/'2010'!N6</f>
        <v>1.007346817921054</v>
      </c>
      <c r="P6" s="35">
        <v>1824</v>
      </c>
      <c r="Q6" s="39">
        <f>P6/'2010'!P6</f>
        <v>0.577397910731244</v>
      </c>
      <c r="R6" s="35">
        <v>56258</v>
      </c>
      <c r="S6" s="39">
        <f>R6/'2010'!R6</f>
        <v>0.9836002517658577</v>
      </c>
      <c r="T6" s="36">
        <v>73142</v>
      </c>
      <c r="U6" s="43">
        <f>T6/'2010'!T6</f>
        <v>0.8972386805529999</v>
      </c>
    </row>
    <row r="7" spans="1:21" ht="12.75">
      <c r="A7" s="8" t="s">
        <v>16</v>
      </c>
      <c r="B7" s="35">
        <v>73142</v>
      </c>
      <c r="C7" s="39">
        <f>B7/'2010'!B7</f>
        <v>0.8972386805529999</v>
      </c>
      <c r="D7" s="35">
        <v>63654</v>
      </c>
      <c r="E7" s="39">
        <f>D7/'2010'!D7</f>
        <v>1.0714357852213432</v>
      </c>
      <c r="F7" s="35">
        <v>10695</v>
      </c>
      <c r="G7" s="39">
        <f>F7/'2010'!F7</f>
        <v>0.9144151846785226</v>
      </c>
      <c r="H7" s="35">
        <v>26327</v>
      </c>
      <c r="I7" s="39">
        <f>H7/'2010'!H7</f>
        <v>1.016407999382287</v>
      </c>
      <c r="J7" s="35">
        <v>6194</v>
      </c>
      <c r="K7" s="39">
        <f>J7/'2010'!J7</f>
        <v>0.781675921251893</v>
      </c>
      <c r="L7" s="35">
        <v>14180</v>
      </c>
      <c r="M7" s="39">
        <f>L7/'2010'!L7</f>
        <v>1.1781322698570953</v>
      </c>
      <c r="N7" s="35">
        <v>57396</v>
      </c>
      <c r="O7" s="39">
        <f>N7/'2010'!N7</f>
        <v>0.9971854477222976</v>
      </c>
      <c r="P7" s="35">
        <v>2182</v>
      </c>
      <c r="Q7" s="39">
        <f>P7/'2010'!P7</f>
        <v>0.8536776212832551</v>
      </c>
      <c r="R7" s="35">
        <v>59578</v>
      </c>
      <c r="S7" s="39">
        <f>R7/'2010'!R7</f>
        <v>0.9910836078118243</v>
      </c>
      <c r="T7" s="36">
        <v>77218</v>
      </c>
      <c r="U7" s="41">
        <f>T7/'2010'!T7</f>
        <v>0.9554909360885974</v>
      </c>
    </row>
    <row r="8" spans="1:21" ht="12.75">
      <c r="A8" s="8" t="s">
        <v>17</v>
      </c>
      <c r="B8" s="35">
        <v>77218</v>
      </c>
      <c r="C8" s="39">
        <f>B8/'2010'!B8</f>
        <v>0.9554909360885974</v>
      </c>
      <c r="D8" s="35">
        <v>55674</v>
      </c>
      <c r="E8" s="39">
        <f>D8/'2010'!D8</f>
        <v>0.9308788121990369</v>
      </c>
      <c r="F8" s="35">
        <v>10576</v>
      </c>
      <c r="G8" s="39">
        <f>F8/'2010'!F8</f>
        <v>0.8091813312930375</v>
      </c>
      <c r="H8" s="35">
        <v>29023</v>
      </c>
      <c r="I8" s="39">
        <f>H8/'2010'!H8</f>
        <v>1.0456854620789047</v>
      </c>
      <c r="J8" s="35">
        <v>7218</v>
      </c>
      <c r="K8" s="39">
        <f>J8/'2010'!J8</f>
        <v>1.192072667217176</v>
      </c>
      <c r="L8" s="35">
        <v>15272</v>
      </c>
      <c r="M8" s="39">
        <f>L8/'2010'!L8</f>
        <v>1.1197301854974704</v>
      </c>
      <c r="N8" s="35">
        <v>62089</v>
      </c>
      <c r="O8" s="39">
        <f>N8/'2010'!N8</f>
        <v>1.0259422660652027</v>
      </c>
      <c r="P8" s="35">
        <v>1549</v>
      </c>
      <c r="Q8" s="39">
        <f>P8/'2010'!P8</f>
        <v>0.5323024054982818</v>
      </c>
      <c r="R8" s="35">
        <v>63638</v>
      </c>
      <c r="S8" s="39">
        <f>R8/'2010'!R8</f>
        <v>1.0032950227813775</v>
      </c>
      <c r="T8" s="36">
        <v>69254</v>
      </c>
      <c r="U8" s="41">
        <f>T8/'2010'!T8</f>
        <v>0.8971422649428712</v>
      </c>
    </row>
    <row r="9" spans="1:21" ht="12.75">
      <c r="A9" s="8" t="s">
        <v>18</v>
      </c>
      <c r="B9" s="35">
        <v>69254</v>
      </c>
      <c r="C9" s="39">
        <f>B9/'2010'!B9</f>
        <v>0.8971422649428712</v>
      </c>
      <c r="D9" s="35">
        <v>69597</v>
      </c>
      <c r="E9" s="39">
        <f>D9/'2010'!D9</f>
        <v>1.1287220240025948</v>
      </c>
      <c r="F9" s="35">
        <v>8505</v>
      </c>
      <c r="G9" s="39">
        <f>F9/'2010'!F9</f>
        <v>0.7631224764468372</v>
      </c>
      <c r="H9" s="35">
        <v>27979</v>
      </c>
      <c r="I9" s="39">
        <f>H9/'2010'!H9</f>
        <v>1.0104369808595162</v>
      </c>
      <c r="J9" s="35">
        <v>5288</v>
      </c>
      <c r="K9" s="39">
        <f>J9/'2010'!J9</f>
        <v>0.9647874475460683</v>
      </c>
      <c r="L9" s="35">
        <v>15163</v>
      </c>
      <c r="M9" s="39">
        <f>L9/'2010'!L9</f>
        <v>1.346386077073344</v>
      </c>
      <c r="N9" s="35">
        <v>56935</v>
      </c>
      <c r="O9" s="39">
        <f>N9/'2010'!N9</f>
        <v>1.0244161358811041</v>
      </c>
      <c r="P9" s="35">
        <v>2201</v>
      </c>
      <c r="Q9" s="39">
        <f>P9/'2010'!P9</f>
        <v>0.9918882379450202</v>
      </c>
      <c r="R9" s="35">
        <v>59136</v>
      </c>
      <c r="S9" s="39">
        <f>R9/'2010'!R9</f>
        <v>1.0231672924200217</v>
      </c>
      <c r="T9" s="36">
        <v>79715</v>
      </c>
      <c r="U9" s="41">
        <f>T9/'2010'!T9</f>
        <v>0.9834437494602564</v>
      </c>
    </row>
    <row r="10" spans="1:21" ht="12.75">
      <c r="A10" s="8" t="s">
        <v>19</v>
      </c>
      <c r="B10" s="35">
        <v>79715</v>
      </c>
      <c r="C10" s="39">
        <f>B10/'2010'!B10</f>
        <v>0.9834437494602564</v>
      </c>
      <c r="D10" s="35">
        <v>68457</v>
      </c>
      <c r="E10" s="39">
        <f>D10/'2010'!D10</f>
        <v>1.1254192148352733</v>
      </c>
      <c r="F10" s="35">
        <v>9405</v>
      </c>
      <c r="G10" s="39">
        <f>F10/'2010'!F10</f>
        <v>0.8278320570372326</v>
      </c>
      <c r="H10" s="35">
        <v>28294</v>
      </c>
      <c r="I10" s="39">
        <f>H10/'2010'!H10</f>
        <v>1.0842274678111588</v>
      </c>
      <c r="J10" s="35">
        <v>5785</v>
      </c>
      <c r="K10" s="39">
        <f>J10/'2010'!J10</f>
        <v>1.081712789827973</v>
      </c>
      <c r="L10" s="35">
        <v>14011</v>
      </c>
      <c r="M10" s="39">
        <f>L10/'2010'!L10</f>
        <v>1.1507063074901445</v>
      </c>
      <c r="N10" s="35">
        <v>57495</v>
      </c>
      <c r="O10" s="39">
        <f>N10/'2010'!N10</f>
        <v>1.0457248867790692</v>
      </c>
      <c r="P10" s="35">
        <v>1923</v>
      </c>
      <c r="Q10" s="39">
        <f>P10/'2010'!P10</f>
        <v>0.6922246220302376</v>
      </c>
      <c r="R10" s="35">
        <v>59418</v>
      </c>
      <c r="S10" s="39">
        <f>R10/'2010'!R10</f>
        <v>1.028722796447307</v>
      </c>
      <c r="T10" s="36">
        <v>88754</v>
      </c>
      <c r="U10" s="41">
        <f>T10/'2010'!T10</f>
        <v>1.0550127190167131</v>
      </c>
    </row>
    <row r="11" spans="1:21" ht="12.75">
      <c r="A11" s="8" t="s">
        <v>20</v>
      </c>
      <c r="B11" s="35">
        <v>88754</v>
      </c>
      <c r="C11" s="39">
        <f>B11/'2010'!B11</f>
        <v>1.0550127190167131</v>
      </c>
      <c r="D11" s="35">
        <v>60949</v>
      </c>
      <c r="E11" s="39">
        <f>D11/'2010'!D11</f>
        <v>1.1407902371460124</v>
      </c>
      <c r="F11" s="35">
        <v>11926</v>
      </c>
      <c r="G11" s="39">
        <f>F11/'2010'!F11</f>
        <v>0.8661485946691844</v>
      </c>
      <c r="H11" s="35">
        <v>26641</v>
      </c>
      <c r="I11" s="39">
        <f>H11/'2010'!H11</f>
        <v>0.9896727218693117</v>
      </c>
      <c r="J11" s="35">
        <v>5098</v>
      </c>
      <c r="K11" s="39">
        <f>J11/'2010'!J11</f>
        <v>0.8200096509570532</v>
      </c>
      <c r="L11" s="35">
        <v>13387</v>
      </c>
      <c r="M11" s="39">
        <f>L11/'2010'!L11</f>
        <v>1.0273983115886416</v>
      </c>
      <c r="N11" s="35">
        <v>57052</v>
      </c>
      <c r="O11" s="39">
        <f>N11/'2010'!N11</f>
        <v>0.9525495041239523</v>
      </c>
      <c r="P11" s="35">
        <v>1926</v>
      </c>
      <c r="Q11" s="39">
        <f>P11/'2010'!P11</f>
        <v>0.7413394919168591</v>
      </c>
      <c r="R11" s="35">
        <v>58978</v>
      </c>
      <c r="S11" s="39">
        <f>R11/'2010'!R11</f>
        <v>0.9431500167911343</v>
      </c>
      <c r="T11" s="36">
        <v>90725</v>
      </c>
      <c r="U11" s="41">
        <f>T11/'2010'!T11</f>
        <v>1.2093441748866969</v>
      </c>
    </row>
    <row r="12" spans="1:21" ht="12.75">
      <c r="A12" s="8" t="s">
        <v>21</v>
      </c>
      <c r="B12" s="35">
        <v>90725</v>
      </c>
      <c r="C12" s="39">
        <f>B12/'2010'!B12</f>
        <v>1.2093441748866969</v>
      </c>
      <c r="D12" s="35">
        <v>57126</v>
      </c>
      <c r="E12" s="39">
        <f>D12/'2010'!D12</f>
        <v>0.9245035684808467</v>
      </c>
      <c r="F12" s="35">
        <v>11366</v>
      </c>
      <c r="G12" s="39">
        <f>F12/'2010'!F12</f>
        <v>0.8331622929189269</v>
      </c>
      <c r="H12" s="35">
        <v>24326</v>
      </c>
      <c r="I12" s="39">
        <f>H12/'2010'!H12</f>
        <v>0.9048841275155303</v>
      </c>
      <c r="J12" s="35">
        <v>5048</v>
      </c>
      <c r="K12" s="39">
        <f>J12/'2010'!J12</f>
        <v>0.8044621513944223</v>
      </c>
      <c r="L12" s="35">
        <v>11263</v>
      </c>
      <c r="M12" s="39">
        <f>L12/'2010'!L12</f>
        <v>0.9954923104118791</v>
      </c>
      <c r="N12" s="35">
        <v>52003</v>
      </c>
      <c r="O12" s="39">
        <f>N12/'2010'!N12</f>
        <v>1.044090188126167</v>
      </c>
      <c r="P12" s="35">
        <v>2126</v>
      </c>
      <c r="Q12" s="39">
        <f>P12/'2010'!P12</f>
        <v>0.8617754357519254</v>
      </c>
      <c r="R12" s="35">
        <v>54129</v>
      </c>
      <c r="S12" s="39">
        <f>R12/'2010'!R12</f>
        <v>0.8679944195891663</v>
      </c>
      <c r="T12" s="36">
        <v>93722</v>
      </c>
      <c r="U12" s="41">
        <f>T12/'2010'!T12</f>
        <v>1.2588582941571524</v>
      </c>
    </row>
    <row r="13" spans="1:21" ht="12.75">
      <c r="A13" s="8" t="s">
        <v>22</v>
      </c>
      <c r="B13" s="35">
        <v>93722</v>
      </c>
      <c r="C13" s="39">
        <f>B13/'2010'!B13</f>
        <v>1.2588582941571524</v>
      </c>
      <c r="D13" s="35">
        <v>45416</v>
      </c>
      <c r="E13" s="39">
        <f>D13/'2010'!D13</f>
        <v>0.8015814183345689</v>
      </c>
      <c r="F13" s="35">
        <v>8782</v>
      </c>
      <c r="G13" s="39">
        <f>F13/'2010'!F13</f>
        <v>0.815867707172055</v>
      </c>
      <c r="H13" s="35">
        <v>21520</v>
      </c>
      <c r="I13" s="39">
        <f>H13/'2010'!H13</f>
        <v>0.9556374616990098</v>
      </c>
      <c r="J13" s="35">
        <v>5014</v>
      </c>
      <c r="K13" s="39">
        <f>J13/'2010'!J13</f>
        <v>0.9623800383877159</v>
      </c>
      <c r="L13" s="35">
        <v>11221</v>
      </c>
      <c r="M13" s="39">
        <f>L13/'2010'!L13</f>
        <v>0.991780095456956</v>
      </c>
      <c r="N13" s="35">
        <v>46537</v>
      </c>
      <c r="O13" s="39">
        <f>N13/'2010'!N13</f>
        <v>0.9343465777902704</v>
      </c>
      <c r="P13" s="35">
        <v>2016</v>
      </c>
      <c r="Q13" s="39">
        <f>P13/'2010'!P13</f>
        <v>0.8205128205128205</v>
      </c>
      <c r="R13" s="35">
        <v>48553</v>
      </c>
      <c r="S13" s="39">
        <f>R13/'2010'!R13</f>
        <v>0.9289951017909077</v>
      </c>
      <c r="T13" s="36">
        <v>90585</v>
      </c>
      <c r="U13" s="41">
        <f>T13/'2010'!T13</f>
        <v>1.148914311805591</v>
      </c>
    </row>
    <row r="14" spans="1:21" ht="12.75">
      <c r="A14" s="8" t="s">
        <v>23</v>
      </c>
      <c r="B14" s="35">
        <v>90585</v>
      </c>
      <c r="C14" s="39">
        <f>B14/'2010'!B14</f>
        <v>1.148914311805591</v>
      </c>
      <c r="D14" s="35">
        <v>47902</v>
      </c>
      <c r="E14" s="39">
        <f>D14/'2010'!D14</f>
        <v>0.8264950481383071</v>
      </c>
      <c r="F14" s="35">
        <v>8916</v>
      </c>
      <c r="G14" s="39">
        <f>F14/'2010'!F14</f>
        <v>0.7317193270414444</v>
      </c>
      <c r="H14" s="35">
        <v>23638</v>
      </c>
      <c r="I14" s="39">
        <f>H14/'2010'!H14</f>
        <v>0.886214524050538</v>
      </c>
      <c r="J14" s="35">
        <v>5131</v>
      </c>
      <c r="K14" s="39">
        <f>J14/'2010'!J14</f>
        <v>0.8614842175957018</v>
      </c>
      <c r="L14" s="35">
        <v>14213</v>
      </c>
      <c r="M14" s="39">
        <f>L14/'2010'!L14</f>
        <v>1.0774770676976726</v>
      </c>
      <c r="N14" s="35">
        <v>51898</v>
      </c>
      <c r="O14" s="39">
        <f>N14/'2010'!N14</f>
        <v>0.8947159727609689</v>
      </c>
      <c r="P14" s="35">
        <v>1791</v>
      </c>
      <c r="Q14" s="39">
        <f>P14/'2010'!P14</f>
        <v>0.9754901960784313</v>
      </c>
      <c r="R14" s="35">
        <v>53689</v>
      </c>
      <c r="S14" s="39">
        <f>R14/'2010'!R14</f>
        <v>0.8971942313798232</v>
      </c>
      <c r="T14" s="36">
        <v>84798</v>
      </c>
      <c r="U14" s="41">
        <f>T14/'2010'!T14</f>
        <v>1.1018307974168735</v>
      </c>
    </row>
    <row r="15" spans="1:21" ht="12.75">
      <c r="A15" s="8" t="s">
        <v>24</v>
      </c>
      <c r="B15" s="35">
        <v>84798</v>
      </c>
      <c r="C15" s="39">
        <f>B15/'2010'!B15</f>
        <v>1.1018307974168735</v>
      </c>
      <c r="D15" s="35">
        <v>49847</v>
      </c>
      <c r="E15" s="39">
        <f>D15/'2010'!D15</f>
        <v>0.8746468740678353</v>
      </c>
      <c r="F15" s="35">
        <v>7956</v>
      </c>
      <c r="G15" s="39">
        <f>F15/'2010'!F15</f>
        <v>0.7299752270850537</v>
      </c>
      <c r="H15" s="35">
        <v>24130</v>
      </c>
      <c r="I15" s="39">
        <f>H15/'2010'!H15</f>
        <v>0.9220481467329003</v>
      </c>
      <c r="J15" s="35">
        <v>5764</v>
      </c>
      <c r="K15" s="39">
        <f>J15/'2010'!J15</f>
        <v>1.0085739282589676</v>
      </c>
      <c r="L15" s="35">
        <v>14239</v>
      </c>
      <c r="M15" s="39">
        <f>L15/'2010'!L15</f>
        <v>1.0513142350856468</v>
      </c>
      <c r="N15" s="35">
        <v>52089</v>
      </c>
      <c r="O15" s="39">
        <f>N15/'2010'!N15</f>
        <v>0.9247443544951002</v>
      </c>
      <c r="P15" s="35">
        <v>1993</v>
      </c>
      <c r="Q15" s="39">
        <f>P15/'2010'!P15</f>
        <v>0.8480851063829787</v>
      </c>
      <c r="R15" s="35">
        <v>54082</v>
      </c>
      <c r="S15" s="39">
        <f>R15/'2010'!R15</f>
        <v>0.9216742220252906</v>
      </c>
      <c r="T15" s="36">
        <v>80563</v>
      </c>
      <c r="U15" s="41">
        <f>T15/'2010'!T15</f>
        <v>1.0702633047267316</v>
      </c>
    </row>
    <row r="16" spans="1:21" ht="12.75">
      <c r="A16" s="8" t="s">
        <v>25</v>
      </c>
      <c r="B16" s="35">
        <v>80563</v>
      </c>
      <c r="C16" s="39">
        <f>B16/'2010'!B16</f>
        <v>1.0702633047267316</v>
      </c>
      <c r="D16" s="35">
        <v>43776</v>
      </c>
      <c r="E16" s="39">
        <f>D16/'2010'!D16</f>
        <v>0.8445258994887624</v>
      </c>
      <c r="F16" s="35">
        <v>8155</v>
      </c>
      <c r="G16" s="39">
        <f>F16/'2010'!F16</f>
        <v>0.6626848691695109</v>
      </c>
      <c r="H16" s="35">
        <v>25128</v>
      </c>
      <c r="I16" s="39">
        <f>H16/'2010'!H16</f>
        <v>0.9394698470856545</v>
      </c>
      <c r="J16" s="35">
        <v>6002</v>
      </c>
      <c r="K16" s="39">
        <f>J16/'2010'!J16</f>
        <v>0.9245224892174985</v>
      </c>
      <c r="L16" s="35">
        <v>13489</v>
      </c>
      <c r="M16" s="39">
        <f>L16/'2010'!L16</f>
        <v>0.8528165897452108</v>
      </c>
      <c r="N16" s="35">
        <v>52774</v>
      </c>
      <c r="O16" s="39">
        <f>N16/'2010'!N16</f>
        <v>0.8600436752387471</v>
      </c>
      <c r="P16" s="35">
        <v>1261</v>
      </c>
      <c r="Q16" s="39">
        <f>P16/'2010'!P16</f>
        <v>0.6986149584487534</v>
      </c>
      <c r="R16" s="35">
        <v>54035</v>
      </c>
      <c r="S16" s="39">
        <f>R16/'2010'!R16</f>
        <v>0.855430842053604</v>
      </c>
      <c r="T16" s="36">
        <v>70304</v>
      </c>
      <c r="U16" s="41">
        <f>T16/'2010'!T16</f>
        <v>1.099496418629383</v>
      </c>
    </row>
    <row r="17" spans="1:21" ht="12.75">
      <c r="A17" s="8" t="s">
        <v>26</v>
      </c>
      <c r="B17" s="35">
        <v>70304</v>
      </c>
      <c r="C17" s="39">
        <f>B17/'2010'!B17</f>
        <v>1.099496418629383</v>
      </c>
      <c r="D17" s="35">
        <v>45247</v>
      </c>
      <c r="E17" s="39">
        <f>D17/'2010'!D17</f>
        <v>0.7536393617375662</v>
      </c>
      <c r="F17" s="35">
        <v>7029</v>
      </c>
      <c r="G17" s="39">
        <f>F17/'2010'!F17</f>
        <v>0.581293417135296</v>
      </c>
      <c r="H17" s="35">
        <v>23179</v>
      </c>
      <c r="I17" s="39">
        <f>H17/'2010'!H17</f>
        <v>0.8828749904776415</v>
      </c>
      <c r="J17" s="35">
        <v>5528</v>
      </c>
      <c r="K17" s="39">
        <f>J17/'2010'!J17</f>
        <v>1.0851982724774245</v>
      </c>
      <c r="L17" s="35">
        <v>12950</v>
      </c>
      <c r="M17" s="39">
        <f>L17/'2010'!L17</f>
        <v>0.8473467251194138</v>
      </c>
      <c r="N17" s="35">
        <v>48686</v>
      </c>
      <c r="O17" s="39">
        <f>N17/'2010'!N17</f>
        <v>0.81519682534367</v>
      </c>
      <c r="P17" s="35">
        <v>1707</v>
      </c>
      <c r="Q17" s="39">
        <f>P17/'2010'!P17</f>
        <v>1.6303724928366763</v>
      </c>
      <c r="R17" s="35">
        <v>50393</v>
      </c>
      <c r="S17" s="39">
        <f>R17/'2010'!R17</f>
        <v>0.8292414020075696</v>
      </c>
      <c r="T17" s="36">
        <v>65158</v>
      </c>
      <c r="U17" s="41">
        <f>T17/'2010'!T17</f>
        <v>1.0308179085587723</v>
      </c>
    </row>
    <row r="18" spans="1:21" ht="12.75">
      <c r="A18" s="10" t="s">
        <v>72</v>
      </c>
      <c r="B18" s="35">
        <f>B17</f>
        <v>70304</v>
      </c>
      <c r="C18" s="39">
        <f>B18/'2010'!B18</f>
        <v>1.099496418629383</v>
      </c>
      <c r="D18" s="35">
        <f>SUM(D6:D17)</f>
        <v>673835</v>
      </c>
      <c r="E18" s="39">
        <f>D18/'2010'!D18</f>
        <v>0.9580379015254162</v>
      </c>
      <c r="F18" s="35">
        <f>SUM(F6:F17)</f>
        <v>114403</v>
      </c>
      <c r="G18" s="39">
        <f>F18/'2010'!F18</f>
        <v>0.795282651614159</v>
      </c>
      <c r="H18" s="35">
        <f>SUM(H6:H17)</f>
        <v>303588</v>
      </c>
      <c r="I18" s="39">
        <f>H18/'2010'!H18</f>
        <v>0.9650244285437282</v>
      </c>
      <c r="J18" s="35">
        <f>SUM(J6:J17)</f>
        <v>67870</v>
      </c>
      <c r="K18" s="39">
        <f>J18/'2010'!J18</f>
        <v>0.9384289921601704</v>
      </c>
      <c r="L18" s="35">
        <f>SUM(L6:L17)</f>
        <v>163527</v>
      </c>
      <c r="M18" s="39">
        <f>L18/'2010'!L18</f>
        <v>1.0606170669537751</v>
      </c>
      <c r="N18" s="35">
        <f>SUM(N6:N17)</f>
        <v>649388</v>
      </c>
      <c r="O18" s="39">
        <f>N18/'2010'!N18</f>
        <v>0.958366231355123</v>
      </c>
      <c r="P18" s="35">
        <f>SUM(P6:P17)</f>
        <v>22499</v>
      </c>
      <c r="Q18" s="39">
        <f>P18/'2010'!P18</f>
        <v>0.7983464622808885</v>
      </c>
      <c r="R18" s="35">
        <f>SUM(R6:R17)</f>
        <v>671887</v>
      </c>
      <c r="S18" s="39">
        <f>R18/'2010'!R18</f>
        <v>0.9385089445725644</v>
      </c>
      <c r="T18" s="35">
        <f>T17</f>
        <v>65158</v>
      </c>
      <c r="U18" s="41">
        <f>T18/'2010'!T18</f>
        <v>1.0308179085587723</v>
      </c>
    </row>
    <row r="19" spans="1:21" ht="12.75">
      <c r="A19" s="10" t="s">
        <v>28</v>
      </c>
      <c r="B19" s="36">
        <f>B11</f>
        <v>88754</v>
      </c>
      <c r="C19" s="39">
        <f>B19/'2010'!B19</f>
        <v>1.0550127190167131</v>
      </c>
      <c r="D19" s="36">
        <f>SUM(D6:D11)</f>
        <v>384521</v>
      </c>
      <c r="E19" s="39">
        <f>D19/'2010'!D19</f>
        <v>1.0738470389133095</v>
      </c>
      <c r="F19" s="36">
        <f>SUM(F6:F11)</f>
        <v>62199</v>
      </c>
      <c r="G19" s="39">
        <f>F19/'2010'!F19</f>
        <v>0.8643071535767884</v>
      </c>
      <c r="H19" s="36">
        <f>SUM(H6:H11)</f>
        <v>161667</v>
      </c>
      <c r="I19" s="39">
        <f>H19/'2010'!H19</f>
        <v>1.0145721547585427</v>
      </c>
      <c r="J19" s="36">
        <f>SUM(J6:J11)</f>
        <v>35383</v>
      </c>
      <c r="K19" s="39">
        <f>J19/'2010'!J19</f>
        <v>0.9415129985897129</v>
      </c>
      <c r="L19" s="36">
        <f>SUM(L6:L11)</f>
        <v>86152</v>
      </c>
      <c r="M19" s="39">
        <f>L19/'2010'!L19</f>
        <v>1.1686697957079681</v>
      </c>
      <c r="N19" s="36">
        <f>SUM(N6:N11)</f>
        <v>345401</v>
      </c>
      <c r="O19" s="39">
        <f>N19/'2010'!N19</f>
        <v>1.0082728342192915</v>
      </c>
      <c r="P19" s="36">
        <f>SUM(P6:P11)</f>
        <v>11605</v>
      </c>
      <c r="Q19" s="39">
        <f>P19/'2010'!P19</f>
        <v>0.7154747225647349</v>
      </c>
      <c r="R19" s="36">
        <f>SUM(R6:R11)</f>
        <v>357006</v>
      </c>
      <c r="S19" s="39">
        <f>R19/'2010'!R19</f>
        <v>0.9949223583443878</v>
      </c>
      <c r="T19" s="36">
        <f>T11</f>
        <v>90725</v>
      </c>
      <c r="U19" s="41">
        <f>T19/'2010'!T19</f>
        <v>1.2093441748866969</v>
      </c>
    </row>
    <row r="20" spans="1:21" ht="12.75">
      <c r="A20" s="10" t="s">
        <v>29</v>
      </c>
      <c r="B20" s="36">
        <f>B17</f>
        <v>70304</v>
      </c>
      <c r="C20" s="39">
        <f>B20/'2010'!B20</f>
        <v>1.099496418629383</v>
      </c>
      <c r="D20" s="36">
        <f>SUM(D12:D17)</f>
        <v>289314</v>
      </c>
      <c r="E20" s="39">
        <f>D20/'2010'!D20</f>
        <v>0.8379331018243641</v>
      </c>
      <c r="F20" s="36">
        <f>SUM(F12:F17)</f>
        <v>52204</v>
      </c>
      <c r="G20" s="39">
        <f>F20/'2010'!F20</f>
        <v>0.7261851769419096</v>
      </c>
      <c r="H20" s="36">
        <f>SUM(H12:H17)</f>
        <v>141921</v>
      </c>
      <c r="I20" s="39">
        <f>H20/'2010'!H20</f>
        <v>0.9141684809914588</v>
      </c>
      <c r="J20" s="36">
        <f>SUM(J12:J17)</f>
        <v>32487</v>
      </c>
      <c r="K20" s="39">
        <f>J20/'2010'!J20</f>
        <v>0.9350929710436935</v>
      </c>
      <c r="L20" s="36">
        <f>SUM(L12:L17)</f>
        <v>77375</v>
      </c>
      <c r="M20" s="39">
        <f>L20/'2010'!L20</f>
        <v>0.9616221120266458</v>
      </c>
      <c r="N20" s="36">
        <f>SUM(N12:N17)</f>
        <v>303987</v>
      </c>
      <c r="O20" s="39">
        <f>N20/'2010'!N20</f>
        <v>0.9073372095799804</v>
      </c>
      <c r="P20" s="36">
        <f>SUM(P12:P17)</f>
        <v>10894</v>
      </c>
      <c r="Q20" s="39">
        <f>P20/'2010'!P20</f>
        <v>0.9107172713593045</v>
      </c>
      <c r="R20" s="36">
        <f>SUM(R12:R17)</f>
        <v>314881</v>
      </c>
      <c r="S20" s="39">
        <f>R20/'2010'!R20</f>
        <v>0.8818195311427939</v>
      </c>
      <c r="T20" s="36">
        <f>T17</f>
        <v>65158</v>
      </c>
      <c r="U20" s="41">
        <f>T20/'2010'!T20</f>
        <v>1.0308179085587723</v>
      </c>
    </row>
    <row r="21" spans="1:21" ht="12.75">
      <c r="A21" s="10" t="s">
        <v>30</v>
      </c>
      <c r="B21" s="36">
        <f>B8</f>
        <v>77218</v>
      </c>
      <c r="C21" s="39">
        <f>B21/'2010'!B21</f>
        <v>0.9554909360885974</v>
      </c>
      <c r="D21" s="36">
        <f>SUM(D6:D8)</f>
        <v>185518</v>
      </c>
      <c r="E21" s="39">
        <f>D21/'2010'!D21</f>
        <v>1.0184175710764536</v>
      </c>
      <c r="F21" s="36">
        <f>SUM(F6:F8)</f>
        <v>32363</v>
      </c>
      <c r="G21" s="39">
        <f>F21/'2010'!F21</f>
        <v>0.9068060186612121</v>
      </c>
      <c r="H21" s="36">
        <f>SUM(H6:H8)</f>
        <v>78753</v>
      </c>
      <c r="I21" s="39">
        <f>H21/'2010'!H21</f>
        <v>1.0014369277721262</v>
      </c>
      <c r="J21" s="36">
        <f>SUM(J6:J8)</f>
        <v>19212</v>
      </c>
      <c r="K21" s="39">
        <f>J21/'2010'!J21</f>
        <v>0.9355734112490869</v>
      </c>
      <c r="L21" s="36">
        <f>SUM(L6:L8)</f>
        <v>43591</v>
      </c>
      <c r="M21" s="39">
        <f>L21/'2010'!L21</f>
        <v>1.1702281879194631</v>
      </c>
      <c r="N21" s="36">
        <f>SUM(N6:N8)</f>
        <v>173919</v>
      </c>
      <c r="O21" s="39">
        <f>N21/'2010'!N21</f>
        <v>1.0104872352045737</v>
      </c>
      <c r="P21" s="36">
        <f>SUM(P6:P8)</f>
        <v>5555</v>
      </c>
      <c r="Q21" s="39">
        <f>P21/'2010'!P21</f>
        <v>0.6440579710144928</v>
      </c>
      <c r="R21" s="36">
        <f>SUM(R6:R8)</f>
        <v>179474</v>
      </c>
      <c r="S21" s="39">
        <f>R21/'2010'!R21</f>
        <v>0.99300095718135</v>
      </c>
      <c r="T21" s="36">
        <f>T8</f>
        <v>69254</v>
      </c>
      <c r="U21" s="41">
        <f>T21/'2010'!T21</f>
        <v>0.8971422649428712</v>
      </c>
    </row>
    <row r="22" spans="1:21" ht="12.75">
      <c r="A22" s="10" t="s">
        <v>31</v>
      </c>
      <c r="B22" s="36">
        <f>B11</f>
        <v>88754</v>
      </c>
      <c r="C22" s="39">
        <f>B22/'2010'!B22</f>
        <v>1.0550127190167131</v>
      </c>
      <c r="D22" s="36">
        <f>SUM(D9:D11)</f>
        <v>199003</v>
      </c>
      <c r="E22" s="39">
        <f>D22/'2010'!D22</f>
        <v>1.1312452036494898</v>
      </c>
      <c r="F22" s="36">
        <f>SUM(F9:F11)</f>
        <v>29836</v>
      </c>
      <c r="G22" s="39">
        <f>F22/'2010'!F22</f>
        <v>0.8224948311509304</v>
      </c>
      <c r="H22" s="36">
        <f>SUM(H9:H11)</f>
        <v>82914</v>
      </c>
      <c r="I22" s="39">
        <f>H22/'2010'!H22</f>
        <v>1.0273712905024472</v>
      </c>
      <c r="J22" s="36">
        <f>SUM(J9:J11)</f>
        <v>16171</v>
      </c>
      <c r="K22" s="39">
        <f>J22/'2010'!J22</f>
        <v>0.9486683092807697</v>
      </c>
      <c r="L22" s="36">
        <f>SUM(L9:L11)</f>
        <v>42561</v>
      </c>
      <c r="M22" s="39">
        <f>L22/'2010'!L22</f>
        <v>1.1670779861796643</v>
      </c>
      <c r="N22" s="36">
        <f>SUM(N9:N11)</f>
        <v>171482</v>
      </c>
      <c r="O22" s="39">
        <f>N22/'2010'!N22</f>
        <v>1.0060368547341496</v>
      </c>
      <c r="P22" s="36">
        <f>SUM(P9:P11)</f>
        <v>6050</v>
      </c>
      <c r="Q22" s="39">
        <f>P22/'2010'!P22</f>
        <v>0.7965766951942067</v>
      </c>
      <c r="R22" s="36">
        <f>SUM(R9:R11)</f>
        <v>177532</v>
      </c>
      <c r="S22" s="39">
        <f>R22/'2010'!R22</f>
        <v>0.9968723503416831</v>
      </c>
      <c r="T22" s="36">
        <f>T11</f>
        <v>90725</v>
      </c>
      <c r="U22" s="41">
        <f>T22/'2010'!T22</f>
        <v>1.2093441748866969</v>
      </c>
    </row>
    <row r="23" spans="1:21" ht="12.75">
      <c r="A23" s="10" t="s">
        <v>32</v>
      </c>
      <c r="B23" s="36">
        <f>B14</f>
        <v>90585</v>
      </c>
      <c r="C23" s="39">
        <f>B23/'2010'!B23</f>
        <v>1.148914311805591</v>
      </c>
      <c r="D23" s="36">
        <f>SUM(D12:D14)</f>
        <v>150444</v>
      </c>
      <c r="E23" s="39">
        <f>D23/'2010'!D23</f>
        <v>0.8528233006626721</v>
      </c>
      <c r="F23" s="36">
        <f>SUM(F12:F14)</f>
        <v>29064</v>
      </c>
      <c r="G23" s="39">
        <f>F23/'2010'!F23</f>
        <v>0.7942936787734689</v>
      </c>
      <c r="H23" s="36">
        <f>SUM(H12:H14)</f>
        <v>69484</v>
      </c>
      <c r="I23" s="39">
        <f>H23/'2010'!H23</f>
        <v>0.9133618139993428</v>
      </c>
      <c r="J23" s="36">
        <f>SUM(J12:J14)</f>
        <v>15193</v>
      </c>
      <c r="K23" s="39">
        <f>J23/'2010'!J23</f>
        <v>0.8711083080098618</v>
      </c>
      <c r="L23" s="36">
        <f>SUM(L12:L14)</f>
        <v>36697</v>
      </c>
      <c r="M23" s="39">
        <f>L23/'2010'!L23</f>
        <v>1.0245121304335687</v>
      </c>
      <c r="N23" s="36">
        <f>SUM(N12:N14)</f>
        <v>150438</v>
      </c>
      <c r="O23" s="39">
        <f>N23/'2010'!N23</f>
        <v>0.9544407717343721</v>
      </c>
      <c r="P23" s="36">
        <f>SUM(P12:P14)</f>
        <v>5933</v>
      </c>
      <c r="Q23" s="39">
        <f>P23/'2010'!P23</f>
        <v>0.8776627218934911</v>
      </c>
      <c r="R23" s="36">
        <f>SUM(R12:R14)</f>
        <v>156371</v>
      </c>
      <c r="S23" s="39">
        <f>R23/'2010'!R23</f>
        <v>0.8962835165591003</v>
      </c>
      <c r="T23" s="36">
        <f>T14</f>
        <v>84798</v>
      </c>
      <c r="U23" s="41">
        <f>T23/'2010'!T23</f>
        <v>1.1018307974168735</v>
      </c>
    </row>
    <row r="24" spans="1:21" ht="13.5" thickBot="1">
      <c r="A24" s="11" t="s">
        <v>33</v>
      </c>
      <c r="B24" s="38">
        <f>B17</f>
        <v>70304</v>
      </c>
      <c r="C24" s="40">
        <f>B24/'2010'!B24</f>
        <v>1.099496418629383</v>
      </c>
      <c r="D24" s="38">
        <f>SUM(D15:D17)</f>
        <v>138870</v>
      </c>
      <c r="E24" s="40">
        <f>D24/'2010'!D24</f>
        <v>0.8223777714610574</v>
      </c>
      <c r="F24" s="38">
        <f>SUM(F15:F17)</f>
        <v>23140</v>
      </c>
      <c r="G24" s="40">
        <f>F24/'2010'!F24</f>
        <v>0.6555797943167975</v>
      </c>
      <c r="H24" s="38">
        <f>SUM(H15:H17)</f>
        <v>72437</v>
      </c>
      <c r="I24" s="40">
        <f>H24/'2010'!H24</f>
        <v>0.914943603086989</v>
      </c>
      <c r="J24" s="38">
        <f>SUM(J15:J17)</f>
        <v>17294</v>
      </c>
      <c r="K24" s="40">
        <f>J24/'2010'!J24</f>
        <v>0.999595399109878</v>
      </c>
      <c r="L24" s="38">
        <f>SUM(L15:L17)</f>
        <v>40678</v>
      </c>
      <c r="M24" s="40">
        <f>L24/'2010'!L24</f>
        <v>0.9111638742048204</v>
      </c>
      <c r="N24" s="38">
        <f>SUM(N15:N17)</f>
        <v>153549</v>
      </c>
      <c r="O24" s="40">
        <f>N24/'2010'!N24</f>
        <v>0.8654890002423723</v>
      </c>
      <c r="P24" s="38">
        <f>SUM(P15:P17)</f>
        <v>4961</v>
      </c>
      <c r="Q24" s="40">
        <f>P24/'2010'!P24</f>
        <v>0.9536716647443291</v>
      </c>
      <c r="R24" s="38">
        <f>SUM(R15:R17)</f>
        <v>158510</v>
      </c>
      <c r="S24" s="40">
        <f>R24/'2010'!R24</f>
        <v>0.8680009856802563</v>
      </c>
      <c r="T24" s="38">
        <f>T17</f>
        <v>65158</v>
      </c>
      <c r="U24" s="42">
        <f>T24/'2010'!T24</f>
        <v>1.0308179085587723</v>
      </c>
    </row>
  </sheetData>
  <sheetProtection/>
  <mergeCells count="1">
    <mergeCell ref="A1:U1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4"/>
  <sheetViews>
    <sheetView zoomScale="76" zoomScaleNormal="76" zoomScalePageLayoutView="0" workbookViewId="0" topLeftCell="G1">
      <selection activeCell="T17" sqref="T17"/>
    </sheetView>
  </sheetViews>
  <sheetFormatPr defaultColWidth="9.00390625" defaultRowHeight="13.5"/>
  <cols>
    <col min="1" max="1" width="10.625" style="0" customWidth="1"/>
    <col min="2" max="3" width="9.25390625" style="0" customWidth="1"/>
    <col min="4" max="4" width="10.25390625" style="0" customWidth="1"/>
    <col min="5" max="5" width="9.25390625" style="0" customWidth="1"/>
    <col min="6" max="6" width="11.25390625" style="0" customWidth="1"/>
    <col min="7" max="9" width="9.25390625" style="0" customWidth="1"/>
    <col min="10" max="10" width="11.25390625" style="0" customWidth="1"/>
    <col min="11" max="17" width="9.25390625" style="0" customWidth="1"/>
    <col min="18" max="18" width="10.25390625" style="0" customWidth="1"/>
    <col min="19" max="21" width="9.25390625" style="0" customWidth="1"/>
  </cols>
  <sheetData>
    <row r="1" spans="1:21" ht="12.75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ht="13.5" thickBot="1">
      <c r="A2" s="3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2.75">
      <c r="A3" s="25"/>
      <c r="B3" s="28" t="s">
        <v>2</v>
      </c>
      <c r="C3" s="28" t="s">
        <v>3</v>
      </c>
      <c r="D3" s="30" t="s">
        <v>4</v>
      </c>
      <c r="E3" s="31"/>
      <c r="F3" s="28" t="s">
        <v>5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 t="s">
        <v>6</v>
      </c>
      <c r="S3" s="28" t="s">
        <v>3</v>
      </c>
      <c r="T3" s="31" t="s">
        <v>7</v>
      </c>
      <c r="U3" s="16" t="s">
        <v>3</v>
      </c>
    </row>
    <row r="4" spans="1:21" ht="12.75">
      <c r="A4" s="26"/>
      <c r="B4" s="22"/>
      <c r="C4" s="22"/>
      <c r="D4" s="19" t="s">
        <v>8</v>
      </c>
      <c r="E4" s="19" t="s">
        <v>3</v>
      </c>
      <c r="F4" s="21" t="s">
        <v>9</v>
      </c>
      <c r="G4" s="21"/>
      <c r="H4" s="21"/>
      <c r="I4" s="21"/>
      <c r="J4" s="21"/>
      <c r="K4" s="21"/>
      <c r="L4" s="21"/>
      <c r="M4" s="21"/>
      <c r="N4" s="21"/>
      <c r="O4" s="21"/>
      <c r="P4" s="21" t="s">
        <v>10</v>
      </c>
      <c r="Q4" s="22"/>
      <c r="R4" s="22"/>
      <c r="S4" s="22"/>
      <c r="T4" s="32"/>
      <c r="U4" s="17"/>
    </row>
    <row r="5" spans="1:21" ht="13.5" thickBot="1">
      <c r="A5" s="27"/>
      <c r="B5" s="29"/>
      <c r="C5" s="29"/>
      <c r="D5" s="20"/>
      <c r="E5" s="20"/>
      <c r="F5" s="1" t="s">
        <v>11</v>
      </c>
      <c r="G5" s="1" t="s">
        <v>3</v>
      </c>
      <c r="H5" s="1" t="s">
        <v>12</v>
      </c>
      <c r="I5" s="1" t="s">
        <v>3</v>
      </c>
      <c r="J5" s="1" t="s">
        <v>13</v>
      </c>
      <c r="K5" s="1" t="s">
        <v>3</v>
      </c>
      <c r="L5" s="1" t="s">
        <v>14</v>
      </c>
      <c r="M5" s="1" t="s">
        <v>3</v>
      </c>
      <c r="N5" s="1" t="s">
        <v>15</v>
      </c>
      <c r="O5" s="1" t="s">
        <v>3</v>
      </c>
      <c r="P5" s="1" t="s">
        <v>8</v>
      </c>
      <c r="Q5" s="1" t="s">
        <v>3</v>
      </c>
      <c r="R5" s="29"/>
      <c r="S5" s="29"/>
      <c r="T5" s="33"/>
      <c r="U5" s="18"/>
    </row>
    <row r="6" spans="1:21" ht="12.75">
      <c r="A6" s="2">
        <v>40179</v>
      </c>
      <c r="B6" s="35">
        <v>72225</v>
      </c>
      <c r="C6" s="39">
        <f>B6/'2009'!B6</f>
        <v>0.6786979523948241</v>
      </c>
      <c r="D6" s="35">
        <v>62945</v>
      </c>
      <c r="E6" s="39">
        <f>D6/'2009'!D6</f>
        <v>1.5864754511543502</v>
      </c>
      <c r="F6" s="35">
        <v>10923</v>
      </c>
      <c r="G6" s="39">
        <f>F6/'2009'!F6</f>
        <v>1.2085638415578668</v>
      </c>
      <c r="H6" s="35">
        <v>24983</v>
      </c>
      <c r="I6" s="39">
        <f>H6/'2009'!H6</f>
        <v>1.2383761276891048</v>
      </c>
      <c r="J6" s="35">
        <v>6556</v>
      </c>
      <c r="K6" s="39">
        <f>J6/'2009'!J6</f>
        <v>1.1291767137444024</v>
      </c>
      <c r="L6" s="35">
        <v>11575</v>
      </c>
      <c r="M6" s="39">
        <f>L6/'2009'!L6</f>
        <v>1.1237864077669903</v>
      </c>
      <c r="N6" s="35">
        <v>54037</v>
      </c>
      <c r="O6" s="39">
        <f>N6/'2009'!N6</f>
        <v>1.1923959574561984</v>
      </c>
      <c r="P6" s="35">
        <v>3159</v>
      </c>
      <c r="Q6" s="39">
        <f>P6/'2009'!P6</f>
        <v>2.3521965748324645</v>
      </c>
      <c r="R6" s="35">
        <v>57196</v>
      </c>
      <c r="S6" s="39">
        <f>R6/'2009'!R6</f>
        <v>1.2257774158290649</v>
      </c>
      <c r="T6" s="36">
        <v>81519</v>
      </c>
      <c r="U6" s="43">
        <f>T6/'2009'!T6</f>
        <v>0.8198055049931112</v>
      </c>
    </row>
    <row r="7" spans="1:21" ht="12.75">
      <c r="A7" s="8" t="s">
        <v>16</v>
      </c>
      <c r="B7" s="35">
        <f aca="true" t="shared" si="0" ref="B7:B17">T6</f>
        <v>81519</v>
      </c>
      <c r="C7" s="39">
        <f>B7/'2009'!B7</f>
        <v>0.8198055049931112</v>
      </c>
      <c r="D7" s="35">
        <v>59410</v>
      </c>
      <c r="E7" s="39">
        <f>D7/'2009'!D7</f>
        <v>1.5360153058586277</v>
      </c>
      <c r="F7" s="35">
        <v>11696</v>
      </c>
      <c r="G7" s="39">
        <f>F7/'2009'!F7</f>
        <v>1.368593494032296</v>
      </c>
      <c r="H7" s="35">
        <v>25902</v>
      </c>
      <c r="I7" s="39">
        <f>H7/'2009'!H7</f>
        <v>1.365635050350609</v>
      </c>
      <c r="J7" s="35">
        <v>7924</v>
      </c>
      <c r="K7" s="39">
        <f>J7/'2009'!J7</f>
        <v>1.0422201762462187</v>
      </c>
      <c r="L7" s="35">
        <v>12036</v>
      </c>
      <c r="M7" s="39">
        <f>L7/'2009'!L7</f>
        <v>1.285897435897436</v>
      </c>
      <c r="N7" s="35">
        <v>57558</v>
      </c>
      <c r="O7" s="39">
        <f>N7/'2009'!N7</f>
        <v>1.29413616332404</v>
      </c>
      <c r="P7" s="35">
        <v>2556</v>
      </c>
      <c r="Q7" s="39">
        <f>P7/'2009'!P7</f>
        <v>1.8362068965517242</v>
      </c>
      <c r="R7" s="35">
        <v>60114</v>
      </c>
      <c r="S7" s="39">
        <f>R7/'2009'!R7</f>
        <v>1.3105869015435598</v>
      </c>
      <c r="T7" s="36">
        <v>80815</v>
      </c>
      <c r="U7" s="41">
        <f>T7/'2009'!T7</f>
        <v>0.8760718505750864</v>
      </c>
    </row>
    <row r="8" spans="1:21" ht="12.75">
      <c r="A8" s="8" t="s">
        <v>17</v>
      </c>
      <c r="B8" s="35">
        <f t="shared" si="0"/>
        <v>80815</v>
      </c>
      <c r="C8" s="39">
        <f>B8/'2009'!B8</f>
        <v>0.8760718505750864</v>
      </c>
      <c r="D8" s="35">
        <v>59808</v>
      </c>
      <c r="E8" s="39">
        <f>D8/'2009'!D8</f>
        <v>1.271563729137876</v>
      </c>
      <c r="F8" s="35">
        <v>13070</v>
      </c>
      <c r="G8" s="39">
        <f>F8/'2009'!F8</f>
        <v>1.5347581023954908</v>
      </c>
      <c r="H8" s="35">
        <v>27755</v>
      </c>
      <c r="I8" s="39">
        <f>H8/'2009'!H8</f>
        <v>0.956014053458253</v>
      </c>
      <c r="J8" s="35">
        <v>6055</v>
      </c>
      <c r="K8" s="39">
        <f>J8/'2009'!J8</f>
        <v>0.6529709910492829</v>
      </c>
      <c r="L8" s="35">
        <v>13639</v>
      </c>
      <c r="M8" s="39">
        <f>L8/'2009'!L8</f>
        <v>1.2640407784986099</v>
      </c>
      <c r="N8" s="35">
        <v>60519</v>
      </c>
      <c r="O8" s="39">
        <f>N8/'2009'!N8</f>
        <v>1.0504764715071775</v>
      </c>
      <c r="P8" s="35">
        <v>2910</v>
      </c>
      <c r="Q8" s="39">
        <f>P8/'2009'!P8</f>
        <v>1.1488353730754046</v>
      </c>
      <c r="R8" s="35">
        <v>63429</v>
      </c>
      <c r="S8" s="39">
        <f>R8/'2009'!R8</f>
        <v>1.054618914604948</v>
      </c>
      <c r="T8" s="36">
        <v>77194</v>
      </c>
      <c r="U8" s="41">
        <f>T8/'2009'!T8</f>
        <v>0.9754353155247795</v>
      </c>
    </row>
    <row r="9" spans="1:21" ht="12.75">
      <c r="A9" s="8" t="s">
        <v>18</v>
      </c>
      <c r="B9" s="35">
        <f t="shared" si="0"/>
        <v>77194</v>
      </c>
      <c r="C9" s="39">
        <f>B9/'2009'!B9</f>
        <v>0.9754353155247795</v>
      </c>
      <c r="D9" s="35">
        <v>61660</v>
      </c>
      <c r="E9" s="39">
        <f>D9/'2009'!D9</f>
        <v>1.0386241514646184</v>
      </c>
      <c r="F9" s="35">
        <v>11145</v>
      </c>
      <c r="G9" s="39">
        <f>F9/'2009'!F9</f>
        <v>1.0126294748319098</v>
      </c>
      <c r="H9" s="35">
        <v>27690</v>
      </c>
      <c r="I9" s="39">
        <f>H9/'2009'!H9</f>
        <v>1.0204532891100055</v>
      </c>
      <c r="J9" s="35">
        <v>5481</v>
      </c>
      <c r="K9" s="39">
        <f>J9/'2009'!J9</f>
        <v>0.7175022908757691</v>
      </c>
      <c r="L9" s="35">
        <v>11262</v>
      </c>
      <c r="M9" s="39">
        <f>L9/'2009'!L9</f>
        <v>1.0090493683361705</v>
      </c>
      <c r="N9" s="35">
        <v>55578</v>
      </c>
      <c r="O9" s="39">
        <f>N9/'2009'!N9</f>
        <v>0.9760629423438296</v>
      </c>
      <c r="P9" s="35">
        <v>2219</v>
      </c>
      <c r="Q9" s="39">
        <f>P9/'2009'!P9</f>
        <v>0.6821395634798647</v>
      </c>
      <c r="R9" s="35">
        <v>57797</v>
      </c>
      <c r="S9" s="39">
        <f>R9/'2009'!R9</f>
        <v>0.9601787553576768</v>
      </c>
      <c r="T9" s="36">
        <v>81057</v>
      </c>
      <c r="U9" s="41">
        <f>T9/'2009'!T9</f>
        <v>1.035052099295127</v>
      </c>
    </row>
    <row r="10" spans="1:21" ht="12.75">
      <c r="A10" s="8" t="s">
        <v>19</v>
      </c>
      <c r="B10" s="35">
        <f t="shared" si="0"/>
        <v>81057</v>
      </c>
      <c r="C10" s="39">
        <f>B10/'2009'!B10</f>
        <v>1.035052099295127</v>
      </c>
      <c r="D10" s="35">
        <v>60828</v>
      </c>
      <c r="E10" s="39">
        <f>D10/'2009'!D10</f>
        <v>0.9380233472635588</v>
      </c>
      <c r="F10" s="35">
        <v>11361</v>
      </c>
      <c r="G10" s="39">
        <f>F10/'2009'!F10</f>
        <v>1.09366576819407</v>
      </c>
      <c r="H10" s="35">
        <v>26096</v>
      </c>
      <c r="I10" s="39">
        <f>H10/'2009'!H10</f>
        <v>0.9592354346627459</v>
      </c>
      <c r="J10" s="35">
        <v>5348</v>
      </c>
      <c r="K10" s="39">
        <f>J10/'2009'!J10</f>
        <v>0.733305909776498</v>
      </c>
      <c r="L10" s="35">
        <v>12176</v>
      </c>
      <c r="M10" s="39">
        <f>L10/'2009'!L10</f>
        <v>1.180073657685598</v>
      </c>
      <c r="N10" s="35">
        <v>54981</v>
      </c>
      <c r="O10" s="39">
        <f>N10/'2009'!N10</f>
        <v>0.9959604376494456</v>
      </c>
      <c r="P10" s="35">
        <v>2778</v>
      </c>
      <c r="Q10" s="39">
        <f>P10/'2009'!P10</f>
        <v>1.5510887772194304</v>
      </c>
      <c r="R10" s="35">
        <v>57759</v>
      </c>
      <c r="S10" s="39">
        <f>R10/'2009'!R10</f>
        <v>1.013404684621458</v>
      </c>
      <c r="T10" s="36">
        <v>84126</v>
      </c>
      <c r="U10" s="41">
        <f>T10/'2009'!T10</f>
        <v>0.9763474304814076</v>
      </c>
    </row>
    <row r="11" spans="1:21" ht="12.75">
      <c r="A11" s="8" t="s">
        <v>20</v>
      </c>
      <c r="B11" s="35">
        <f t="shared" si="0"/>
        <v>84126</v>
      </c>
      <c r="C11" s="39">
        <f>B11/'2009'!B11</f>
        <v>0.9763474304814076</v>
      </c>
      <c r="D11" s="35">
        <v>53427</v>
      </c>
      <c r="E11" s="39">
        <f>D11/'2009'!D11</f>
        <v>0.8463549092291607</v>
      </c>
      <c r="F11" s="35">
        <v>13769</v>
      </c>
      <c r="G11" s="39">
        <f>F11/'2009'!F11</f>
        <v>1.05275632693631</v>
      </c>
      <c r="H11" s="35">
        <v>26919</v>
      </c>
      <c r="I11" s="39">
        <f>H11/'2009'!H11</f>
        <v>0.8205511186977992</v>
      </c>
      <c r="J11" s="35">
        <v>6217</v>
      </c>
      <c r="K11" s="39">
        <f>J11/'2009'!J11</f>
        <v>0.5172643314751644</v>
      </c>
      <c r="L11" s="35">
        <v>13030</v>
      </c>
      <c r="M11" s="39">
        <f>L11/'2009'!L11</f>
        <v>1.0328973444312326</v>
      </c>
      <c r="N11" s="35">
        <v>59894</v>
      </c>
      <c r="O11" s="39">
        <f>N11/'2009'!N11</f>
        <v>0.8493313858676385</v>
      </c>
      <c r="P11" s="35">
        <v>2598</v>
      </c>
      <c r="Q11" s="39">
        <f>P11/'2009'!P11</f>
        <v>0.8415937803692906</v>
      </c>
      <c r="R11" s="35">
        <v>62533</v>
      </c>
      <c r="S11" s="39">
        <f>R11/'2009'!R11</f>
        <v>0.8495638942477516</v>
      </c>
      <c r="T11" s="36">
        <v>75020</v>
      </c>
      <c r="U11" s="41">
        <f>T11/'2009'!T11</f>
        <v>0.9912266793509856</v>
      </c>
    </row>
    <row r="12" spans="1:21" ht="12.75">
      <c r="A12" s="8" t="s">
        <v>21</v>
      </c>
      <c r="B12" s="35">
        <f t="shared" si="0"/>
        <v>75020</v>
      </c>
      <c r="C12" s="39">
        <f>B12/'2009'!B12</f>
        <v>0.9912266793509856</v>
      </c>
      <c r="D12" s="35">
        <v>61791</v>
      </c>
      <c r="E12" s="39">
        <f>D12/'2009'!D12</f>
        <v>0.8047170057041648</v>
      </c>
      <c r="F12" s="35">
        <v>13642</v>
      </c>
      <c r="G12" s="39">
        <f>F12/'2009'!F12</f>
        <v>1.004787508286072</v>
      </c>
      <c r="H12" s="35">
        <v>26883</v>
      </c>
      <c r="I12" s="39">
        <f>H12/'2009'!H12</f>
        <v>0.8768959780800469</v>
      </c>
      <c r="J12" s="35">
        <v>6275</v>
      </c>
      <c r="K12" s="39">
        <f>J12/'2009'!J12</f>
        <v>0.791997980562918</v>
      </c>
      <c r="L12" s="35">
        <v>11314</v>
      </c>
      <c r="M12" s="39">
        <f>L12/'2009'!L12</f>
        <v>0.9290523895549351</v>
      </c>
      <c r="N12" s="35">
        <v>49807</v>
      </c>
      <c r="O12" s="39">
        <f>N12/'2009'!N12</f>
        <v>0.774182016009948</v>
      </c>
      <c r="P12" s="35">
        <v>2467</v>
      </c>
      <c r="Q12" s="39">
        <f>P12/'2009'!P12</f>
        <v>0.5535113304913619</v>
      </c>
      <c r="R12" s="35">
        <v>62361</v>
      </c>
      <c r="S12" s="39">
        <f>R12/'2009'!R12</f>
        <v>0.9065152924758693</v>
      </c>
      <c r="T12" s="36">
        <v>74450</v>
      </c>
      <c r="U12" s="41">
        <f>T12/'2009'!T12</f>
        <v>0.8897201175936328</v>
      </c>
    </row>
    <row r="13" spans="1:21" ht="12.75">
      <c r="A13" s="8" t="s">
        <v>22</v>
      </c>
      <c r="B13" s="35">
        <v>74450</v>
      </c>
      <c r="C13" s="39">
        <f>B13/'2009'!B13</f>
        <v>0.8897201175936328</v>
      </c>
      <c r="D13" s="35">
        <v>56658</v>
      </c>
      <c r="E13" s="39">
        <f>D13/'2009'!D13</f>
        <v>0.8928425100066185</v>
      </c>
      <c r="F13" s="35">
        <v>10764</v>
      </c>
      <c r="G13" s="39">
        <f>F13/'2009'!F13</f>
        <v>0.9172560715807414</v>
      </c>
      <c r="H13" s="35">
        <v>22519</v>
      </c>
      <c r="I13" s="39">
        <f>H13/'2009'!H13</f>
        <v>0.8100651102557646</v>
      </c>
      <c r="J13" s="35">
        <v>5210</v>
      </c>
      <c r="K13" s="39">
        <f>J13/'2009'!J13</f>
        <v>0.617152333570244</v>
      </c>
      <c r="L13" s="35">
        <v>11314</v>
      </c>
      <c r="M13" s="39">
        <f>L13/'2009'!L13</f>
        <v>0.9868294810292194</v>
      </c>
      <c r="N13" s="35">
        <v>49807</v>
      </c>
      <c r="O13" s="39">
        <f>N13/'2009'!N13</f>
        <v>0.8379233189212832</v>
      </c>
      <c r="P13" s="35">
        <v>2457</v>
      </c>
      <c r="Q13" s="39">
        <f>P13/'2009'!P13</f>
        <v>0.6291933418693982</v>
      </c>
      <c r="R13" s="35">
        <v>52264</v>
      </c>
      <c r="S13" s="39">
        <f>R13/'2009'!R13</f>
        <v>0.8250560414232943</v>
      </c>
      <c r="T13" s="36">
        <v>78844</v>
      </c>
      <c r="U13" s="41">
        <f>T13/'2009'!T13</f>
        <v>0.9409377871659924</v>
      </c>
    </row>
    <row r="14" spans="1:21" ht="12.75">
      <c r="A14" s="8" t="s">
        <v>23</v>
      </c>
      <c r="B14" s="35">
        <f t="shared" si="0"/>
        <v>78844</v>
      </c>
      <c r="C14" s="39">
        <f>B14/'2009'!B14</f>
        <v>0.9409377871659924</v>
      </c>
      <c r="D14" s="35">
        <v>57958</v>
      </c>
      <c r="E14" s="39">
        <f>D14/'2009'!D14</f>
        <v>0.8676607084044432</v>
      </c>
      <c r="F14" s="35">
        <v>12185</v>
      </c>
      <c r="G14" s="39">
        <f>F14/'2009'!F14</f>
        <v>0.7851159793814433</v>
      </c>
      <c r="H14" s="35">
        <v>26673</v>
      </c>
      <c r="I14" s="39">
        <f>H14/'2009'!H14</f>
        <v>0.8078810273806639</v>
      </c>
      <c r="J14" s="35">
        <v>5956</v>
      </c>
      <c r="K14" s="39">
        <f>J14/'2009'!J14</f>
        <v>0.8242457791309161</v>
      </c>
      <c r="L14" s="35">
        <v>13191</v>
      </c>
      <c r="M14" s="39">
        <f>L14/'2009'!L14</f>
        <v>1.0111920275967803</v>
      </c>
      <c r="N14" s="35">
        <v>58005</v>
      </c>
      <c r="O14" s="39">
        <f>N14/'2009'!N14</f>
        <v>0.843010158850117</v>
      </c>
      <c r="P14" s="35">
        <v>1836</v>
      </c>
      <c r="Q14" s="39">
        <f>P14/'2009'!P14</f>
        <v>0.709154113557358</v>
      </c>
      <c r="R14" s="35">
        <v>59841</v>
      </c>
      <c r="S14" s="39">
        <f>R14/'2009'!R14</f>
        <v>0.8381561992268475</v>
      </c>
      <c r="T14" s="36">
        <v>76961</v>
      </c>
      <c r="U14" s="41">
        <f>T14/'2009'!T14</f>
        <v>0.9717666073209844</v>
      </c>
    </row>
    <row r="15" spans="1:21" ht="12.75">
      <c r="A15" s="8" t="s">
        <v>24</v>
      </c>
      <c r="B15" s="35">
        <f t="shared" si="0"/>
        <v>76961</v>
      </c>
      <c r="C15" s="39">
        <f>B15/'2009'!B15</f>
        <v>0.9717666073209844</v>
      </c>
      <c r="D15" s="35">
        <v>56991</v>
      </c>
      <c r="E15" s="39">
        <f>D15/'2009'!D15</f>
        <v>1.0239498365014912</v>
      </c>
      <c r="F15" s="35">
        <v>10899</v>
      </c>
      <c r="G15" s="39">
        <f>F15/'2009'!F15</f>
        <v>0.9522935779816514</v>
      </c>
      <c r="H15" s="35">
        <v>26170</v>
      </c>
      <c r="I15" s="39">
        <f>H15/'2009'!H15</f>
        <v>1.046758129674813</v>
      </c>
      <c r="J15" s="35">
        <v>5715</v>
      </c>
      <c r="K15" s="39">
        <f>J15/'2009'!J15</f>
        <v>0.8131758679567445</v>
      </c>
      <c r="L15" s="35">
        <v>13544</v>
      </c>
      <c r="M15" s="39">
        <f>L15/'2009'!L15</f>
        <v>1.144015541853197</v>
      </c>
      <c r="N15" s="35">
        <v>56328</v>
      </c>
      <c r="O15" s="39">
        <f>N15/'2009'!N15</f>
        <v>1.0183501166091153</v>
      </c>
      <c r="P15" s="35">
        <v>2350</v>
      </c>
      <c r="Q15" s="39">
        <f>P15/'2009'!P15</f>
        <v>0.9771309771309772</v>
      </c>
      <c r="R15" s="35">
        <v>58678</v>
      </c>
      <c r="S15" s="39">
        <f>R15/'2009'!R15</f>
        <v>1.0166325929519386</v>
      </c>
      <c r="T15" s="36">
        <v>75274</v>
      </c>
      <c r="U15" s="41">
        <f>T15/'2009'!T15</f>
        <v>0.9758481662496596</v>
      </c>
    </row>
    <row r="16" spans="1:21" ht="12.75">
      <c r="A16" s="8" t="s">
        <v>25</v>
      </c>
      <c r="B16" s="35">
        <f t="shared" si="0"/>
        <v>75274</v>
      </c>
      <c r="C16" s="39">
        <f>B16/'2009'!B16</f>
        <v>0.9758481662496596</v>
      </c>
      <c r="D16" s="35">
        <v>51835</v>
      </c>
      <c r="E16" s="39">
        <f>D16/'2009'!D16</f>
        <v>0.9413420503041859</v>
      </c>
      <c r="F16" s="35">
        <v>12306</v>
      </c>
      <c r="G16" s="39">
        <f>F16/'2009'!F16</f>
        <v>1.0766404199475066</v>
      </c>
      <c r="H16" s="35">
        <v>26747</v>
      </c>
      <c r="I16" s="39">
        <f>H16/'2009'!H16</f>
        <v>1.0061315076737887</v>
      </c>
      <c r="J16" s="35">
        <v>6492</v>
      </c>
      <c r="K16" s="39">
        <f>J16/'2009'!J16</f>
        <v>0.9682326621923938</v>
      </c>
      <c r="L16" s="35">
        <v>15817</v>
      </c>
      <c r="M16" s="39">
        <f>L16/'2009'!L16</f>
        <v>1.2863532856213402</v>
      </c>
      <c r="N16" s="35">
        <v>61362</v>
      </c>
      <c r="O16" s="39">
        <f>N16/'2009'!N16</f>
        <v>1.076243093922652</v>
      </c>
      <c r="P16" s="35">
        <v>1805</v>
      </c>
      <c r="Q16" s="39">
        <f>P16/'2009'!P16</f>
        <v>0.6093855503038488</v>
      </c>
      <c r="R16" s="35">
        <v>63167</v>
      </c>
      <c r="S16" s="39">
        <f>R16/'2009'!R16</f>
        <v>1.0531870550377644</v>
      </c>
      <c r="T16" s="36">
        <v>63942</v>
      </c>
      <c r="U16" s="41">
        <f>T16/'2009'!T16</f>
        <v>0.8853167185877466</v>
      </c>
    </row>
    <row r="17" spans="1:21" ht="12.75">
      <c r="A17" s="8" t="s">
        <v>26</v>
      </c>
      <c r="B17" s="35">
        <f t="shared" si="0"/>
        <v>63942</v>
      </c>
      <c r="C17" s="39">
        <f>B17/'2009'!B17</f>
        <v>0.8438960010558268</v>
      </c>
      <c r="D17" s="35">
        <v>60038</v>
      </c>
      <c r="E17" s="39">
        <f>D17/'2009'!D17</f>
        <v>1.0302531102531103</v>
      </c>
      <c r="F17" s="35">
        <v>12092</v>
      </c>
      <c r="G17" s="39">
        <f>F17/'2009'!F17</f>
        <v>1.1516190476190475</v>
      </c>
      <c r="H17" s="35">
        <v>26254</v>
      </c>
      <c r="I17" s="39">
        <f>H17/'2009'!H17</f>
        <v>1.1065497766163703</v>
      </c>
      <c r="J17" s="35">
        <v>5094</v>
      </c>
      <c r="K17" s="39">
        <f>J17/'2009'!J17</f>
        <v>0.8149096144616861</v>
      </c>
      <c r="L17" s="35">
        <v>15283</v>
      </c>
      <c r="M17" s="39">
        <f>L17/'2009'!L17</f>
        <v>1.2722051111296095</v>
      </c>
      <c r="N17" s="35">
        <v>59723</v>
      </c>
      <c r="O17" s="39">
        <f>N17/'2009'!N17</f>
        <v>1.1377976757477615</v>
      </c>
      <c r="P17" s="35">
        <v>1047</v>
      </c>
      <c r="Q17" s="39">
        <f>P17/'2009'!P17</f>
        <v>0.4674107142857143</v>
      </c>
      <c r="R17" s="35">
        <v>60770</v>
      </c>
      <c r="S17" s="39">
        <f>R17/'2009'!R17</f>
        <v>1.1103599488397589</v>
      </c>
      <c r="T17" s="36">
        <v>63210</v>
      </c>
      <c r="U17" s="41">
        <f>T17/'2009'!T17</f>
        <v>0.8751817237798546</v>
      </c>
    </row>
    <row r="18" spans="1:21" ht="12.75">
      <c r="A18" s="10" t="s">
        <v>68</v>
      </c>
      <c r="B18" s="35">
        <f>B17</f>
        <v>63942</v>
      </c>
      <c r="C18" s="39">
        <f>B18/'2009'!B18</f>
        <v>0.8438960010558268</v>
      </c>
      <c r="D18" s="35">
        <f>SUM(D6:D17)</f>
        <v>703349</v>
      </c>
      <c r="E18" s="39">
        <f>D18/'2009'!D18</f>
        <v>1.021168200078691</v>
      </c>
      <c r="F18" s="35">
        <f>SUM(F6:F17)</f>
        <v>143852</v>
      </c>
      <c r="G18" s="39">
        <f>F18/'2009'!F18</f>
        <v>1.0673096898649652</v>
      </c>
      <c r="H18" s="35">
        <f>SUM(H6:H17)</f>
        <v>314591</v>
      </c>
      <c r="I18" s="39">
        <f>H18/'2009'!H18</f>
        <v>0.9766812997125134</v>
      </c>
      <c r="J18" s="35">
        <f>SUM(J6:J17)</f>
        <v>72323</v>
      </c>
      <c r="K18" s="39">
        <f>J18/'2009'!J18</f>
        <v>0.7759312505364346</v>
      </c>
      <c r="L18" s="35">
        <f>SUM(L6:L17)</f>
        <v>154181</v>
      </c>
      <c r="M18" s="39">
        <f>L18/'2009'!L18</f>
        <v>1.1222958218081234</v>
      </c>
      <c r="N18" s="35">
        <f>SUM(N6:N17)</f>
        <v>677599</v>
      </c>
      <c r="O18" s="39">
        <f>N18/'2009'!N18</f>
        <v>0.9856415552678662</v>
      </c>
      <c r="P18" s="35">
        <f>SUM(P6:P17)</f>
        <v>28182</v>
      </c>
      <c r="Q18" s="39">
        <f>P18/'2009'!P18</f>
        <v>0.8818725161936352</v>
      </c>
      <c r="R18" s="35">
        <f>SUM(R6:R17)</f>
        <v>715909</v>
      </c>
      <c r="S18" s="39">
        <f>R18/'2009'!R18</f>
        <v>0.9951099972617097</v>
      </c>
      <c r="T18" s="35">
        <f>T17</f>
        <v>63210</v>
      </c>
      <c r="U18" s="41">
        <f>T18/'2009'!T18</f>
        <v>0.8751817237798546</v>
      </c>
    </row>
    <row r="19" spans="1:21" ht="12.75">
      <c r="A19" s="10" t="s">
        <v>28</v>
      </c>
      <c r="B19" s="36">
        <f>B11</f>
        <v>84126</v>
      </c>
      <c r="C19" s="39">
        <f>B19/'2009'!B19</f>
        <v>0.9763474304814076</v>
      </c>
      <c r="D19" s="36">
        <f>SUM(D6:D11)</f>
        <v>358078</v>
      </c>
      <c r="E19" s="39">
        <f>D19/'2009'!D19</f>
        <v>1.1450105362790148</v>
      </c>
      <c r="F19" s="36">
        <f>SUM(F6:F11)</f>
        <v>71964</v>
      </c>
      <c r="G19" s="39">
        <f>F19/'2009'!F19</f>
        <v>1.1880540835025506</v>
      </c>
      <c r="H19" s="36">
        <f>SUM(H6:H11)</f>
        <v>159345</v>
      </c>
      <c r="I19" s="39">
        <f>H19/'2009'!H19</f>
        <v>1.0259208467734147</v>
      </c>
      <c r="J19" s="36">
        <f>SUM(J6:J11)</f>
        <v>37581</v>
      </c>
      <c r="K19" s="39">
        <f>J19/'2009'!J19</f>
        <v>0.757177684202043</v>
      </c>
      <c r="L19" s="36">
        <f>SUM(L6:L11)</f>
        <v>73718</v>
      </c>
      <c r="M19" s="39">
        <f>L19/'2009'!L19</f>
        <v>1.1421355974219138</v>
      </c>
      <c r="N19" s="36">
        <f>SUM(N6:N11)</f>
        <v>342567</v>
      </c>
      <c r="O19" s="39">
        <f>N19/'2009'!N19</f>
        <v>1.037864810085164</v>
      </c>
      <c r="P19" s="36">
        <f>SUM(P6:P11)</f>
        <v>16220</v>
      </c>
      <c r="Q19" s="39">
        <f>P19/'2009'!P19</f>
        <v>1.2105380998581983</v>
      </c>
      <c r="R19" s="36">
        <f>SUM(R6:R11)</f>
        <v>358828</v>
      </c>
      <c r="S19" s="39">
        <f>R19/'2009'!R19</f>
        <v>1.0447203232906705</v>
      </c>
      <c r="T19" s="36">
        <f>T11</f>
        <v>75020</v>
      </c>
      <c r="U19" s="41">
        <f>T19/'2009'!T19</f>
        <v>0.9912266793509856</v>
      </c>
    </row>
    <row r="20" spans="1:21" ht="12.75">
      <c r="A20" s="10" t="s">
        <v>29</v>
      </c>
      <c r="B20" s="36">
        <f>B17</f>
        <v>63942</v>
      </c>
      <c r="C20" s="39">
        <f>B20/'2009'!B20</f>
        <v>0.8438960010558268</v>
      </c>
      <c r="D20" s="36">
        <f>SUM(D12:D17)</f>
        <v>345271</v>
      </c>
      <c r="E20" s="39">
        <f>D20/'2009'!D20</f>
        <v>0.9181762578449101</v>
      </c>
      <c r="F20" s="36">
        <f>SUM(F12:F17)</f>
        <v>71888</v>
      </c>
      <c r="G20" s="39">
        <f>F20/'2009'!F20</f>
        <v>0.9687495788806986</v>
      </c>
      <c r="H20" s="36">
        <f>SUM(H12:H17)</f>
        <v>155246</v>
      </c>
      <c r="I20" s="39">
        <f>H20/'2009'!H20</f>
        <v>0.9308262832542885</v>
      </c>
      <c r="J20" s="36">
        <f>SUM(J12:J17)</f>
        <v>34742</v>
      </c>
      <c r="K20" s="39">
        <f>J20/'2009'!J20</f>
        <v>0.7972920252438325</v>
      </c>
      <c r="L20" s="36">
        <f>SUM(L12:L17)</f>
        <v>80463</v>
      </c>
      <c r="M20" s="39">
        <f>L20/'2009'!L20</f>
        <v>1.1047147015212258</v>
      </c>
      <c r="N20" s="36">
        <f>SUM(N12:N17)</f>
        <v>335032</v>
      </c>
      <c r="O20" s="39">
        <f>N20/'2009'!N20</f>
        <v>0.9374120385785154</v>
      </c>
      <c r="P20" s="36">
        <f>SUM(P12:P17)</f>
        <v>11962</v>
      </c>
      <c r="Q20" s="39">
        <f>P20/'2009'!P20</f>
        <v>0.6445737687250781</v>
      </c>
      <c r="R20" s="36">
        <f>SUM(R12:R17)</f>
        <v>357081</v>
      </c>
      <c r="S20" s="39">
        <f>R20/'2009'!R20</f>
        <v>0.9497870778462545</v>
      </c>
      <c r="T20" s="36">
        <f>T17</f>
        <v>63210</v>
      </c>
      <c r="U20" s="41">
        <f>T20/'2009'!T20</f>
        <v>0.8751817237798546</v>
      </c>
    </row>
    <row r="21" spans="1:21" ht="12.75">
      <c r="A21" s="10" t="s">
        <v>30</v>
      </c>
      <c r="B21" s="36">
        <f>B8</f>
        <v>80815</v>
      </c>
      <c r="C21" s="39">
        <f>B21/'2009'!B21</f>
        <v>0.8760718505750864</v>
      </c>
      <c r="D21" s="36">
        <f>SUM(D6:D8)</f>
        <v>182163</v>
      </c>
      <c r="E21" s="39">
        <f>D21/'2009'!D21</f>
        <v>1.4527829394923</v>
      </c>
      <c r="F21" s="36">
        <f>SUM(F6:F8)</f>
        <v>35689</v>
      </c>
      <c r="G21" s="39">
        <f>F21/'2009'!F21</f>
        <v>1.3673946360153257</v>
      </c>
      <c r="H21" s="36">
        <f>SUM(H6:H8)</f>
        <v>78640</v>
      </c>
      <c r="I21" s="39">
        <f>H21/'2009'!H21</f>
        <v>1.1535358573042114</v>
      </c>
      <c r="J21" s="36">
        <f>SUM(J6:J8)</f>
        <v>20535</v>
      </c>
      <c r="K21" s="39">
        <f>J21/'2009'!J21</f>
        <v>0.9053434441407283</v>
      </c>
      <c r="L21" s="36">
        <f>SUM(L6:L8)</f>
        <v>37250</v>
      </c>
      <c r="M21" s="39">
        <f>L21/'2009'!L21</f>
        <v>1.2233169129720853</v>
      </c>
      <c r="N21" s="36">
        <f>SUM(N6:N8)</f>
        <v>172114</v>
      </c>
      <c r="O21" s="39">
        <f>N21/'2009'!N21</f>
        <v>1.1676266069671992</v>
      </c>
      <c r="P21" s="36">
        <f>SUM(P6:P8)</f>
        <v>8625</v>
      </c>
      <c r="Q21" s="39">
        <f>P21/'2009'!P21</f>
        <v>1.637243735763098</v>
      </c>
      <c r="R21" s="36">
        <f>SUM(R6:R8)</f>
        <v>180739</v>
      </c>
      <c r="S21" s="39">
        <f>R21/'2009'!R21</f>
        <v>1.1838308017789656</v>
      </c>
      <c r="T21" s="36">
        <f>T8</f>
        <v>77194</v>
      </c>
      <c r="U21" s="41">
        <f>T21/'2009'!T21</f>
        <v>0.9754353155247795</v>
      </c>
    </row>
    <row r="22" spans="1:21" ht="12.75">
      <c r="A22" s="10" t="s">
        <v>31</v>
      </c>
      <c r="B22" s="36">
        <f>B11</f>
        <v>84126</v>
      </c>
      <c r="C22" s="39">
        <f>B22/'2009'!B22</f>
        <v>0.9763474304814076</v>
      </c>
      <c r="D22" s="36">
        <f>SUM(D9:D11)</f>
        <v>175915</v>
      </c>
      <c r="E22" s="39">
        <f>D22/'2009'!D22</f>
        <v>0.939014625814028</v>
      </c>
      <c r="F22" s="36">
        <f>SUM(F9:F11)</f>
        <v>36275</v>
      </c>
      <c r="G22" s="39">
        <f>F22/'2009'!F22</f>
        <v>1.0522727932004758</v>
      </c>
      <c r="H22" s="36">
        <f>SUM(H9:H11)</f>
        <v>80705</v>
      </c>
      <c r="I22" s="39">
        <f>H22/'2009'!H22</f>
        <v>0.9260895508686572</v>
      </c>
      <c r="J22" s="36">
        <f>SUM(J9:J11)</f>
        <v>17046</v>
      </c>
      <c r="K22" s="39">
        <f>J22/'2009'!J22</f>
        <v>0.6324811695298875</v>
      </c>
      <c r="L22" s="36">
        <f>SUM(L9:L11)</f>
        <v>36468</v>
      </c>
      <c r="M22" s="39">
        <f>L22/'2009'!L22</f>
        <v>1.0696310201208423</v>
      </c>
      <c r="N22" s="36">
        <f>SUM(N9:N11)</f>
        <v>170453</v>
      </c>
      <c r="O22" s="39">
        <f>N22/'2009'!N22</f>
        <v>0.9331504839486707</v>
      </c>
      <c r="P22" s="36">
        <f>SUM(P9:P11)</f>
        <v>7595</v>
      </c>
      <c r="Q22" s="39">
        <f>P22/'2009'!P22</f>
        <v>0.9340794490222605</v>
      </c>
      <c r="R22" s="36">
        <f>SUM(R9:R11)</f>
        <v>178089</v>
      </c>
      <c r="S22" s="39">
        <f>R22/'2009'!R22</f>
        <v>0.9334049634424382</v>
      </c>
      <c r="T22" s="36">
        <f>T11</f>
        <v>75020</v>
      </c>
      <c r="U22" s="41">
        <f>T22/'2009'!T22</f>
        <v>0.9912266793509856</v>
      </c>
    </row>
    <row r="23" spans="1:21" ht="12.75">
      <c r="A23" s="10" t="s">
        <v>32</v>
      </c>
      <c r="B23" s="36">
        <f>B14</f>
        <v>78844</v>
      </c>
      <c r="C23" s="39">
        <f>B23/'2009'!B23</f>
        <v>0.9409377871659924</v>
      </c>
      <c r="D23" s="36">
        <f>SUM(D12:D14)</f>
        <v>176407</v>
      </c>
      <c r="E23" s="39">
        <f>D23/'2009'!D23</f>
        <v>0.8520348528317926</v>
      </c>
      <c r="F23" s="36">
        <f>SUM(F12:F14)</f>
        <v>36591</v>
      </c>
      <c r="G23" s="39">
        <f>F23/'2009'!F23</f>
        <v>0.8961353840125392</v>
      </c>
      <c r="H23" s="36">
        <f>SUM(H12:H14)</f>
        <v>76075</v>
      </c>
      <c r="I23" s="39">
        <f>H23/'2009'!H23</f>
        <v>0.8316752667482945</v>
      </c>
      <c r="J23" s="36">
        <f>SUM(J12:J14)</f>
        <v>17441</v>
      </c>
      <c r="K23" s="39">
        <f>J23/'2009'!J23</f>
        <v>0.7393073629774066</v>
      </c>
      <c r="L23" s="36">
        <f>SUM(L12:L14)</f>
        <v>35819</v>
      </c>
      <c r="M23" s="39">
        <f>L23/'2009'!L23</f>
        <v>0.9763137810728304</v>
      </c>
      <c r="N23" s="36">
        <f>SUM(N12:N14)</f>
        <v>157619</v>
      </c>
      <c r="O23" s="39">
        <f>N23/'2009'!N23</f>
        <v>0.8184471111157268</v>
      </c>
      <c r="P23" s="36">
        <f>SUM(P12:P14)</f>
        <v>6760</v>
      </c>
      <c r="Q23" s="39">
        <f>P23/'2009'!P23</f>
        <v>0.6172952241804401</v>
      </c>
      <c r="R23" s="36">
        <f>SUM(R12:R14)</f>
        <v>174466</v>
      </c>
      <c r="S23" s="39">
        <f>R23/'2009'!R23</f>
        <v>0.8571835663820295</v>
      </c>
      <c r="T23" s="36">
        <f>T14</f>
        <v>76961</v>
      </c>
      <c r="U23" s="41">
        <f>T23/'2009'!T23</f>
        <v>0.9717666073209844</v>
      </c>
    </row>
    <row r="24" spans="1:21" ht="13.5" thickBot="1">
      <c r="A24" s="11" t="s">
        <v>33</v>
      </c>
      <c r="B24" s="38">
        <f>B17</f>
        <v>63942</v>
      </c>
      <c r="C24" s="40">
        <f>B24/'2009'!B24</f>
        <v>0.8438960010558268</v>
      </c>
      <c r="D24" s="38">
        <f>SUM(D15:D17)</f>
        <v>168864</v>
      </c>
      <c r="E24" s="40">
        <f>D24/'2009'!D24</f>
        <v>0.99920709120818</v>
      </c>
      <c r="F24" s="38">
        <f>SUM(F15:F17)</f>
        <v>35297</v>
      </c>
      <c r="G24" s="40">
        <f>F24/'2009'!F24</f>
        <v>1.0575880149812733</v>
      </c>
      <c r="H24" s="38">
        <f>SUM(H15:H17)</f>
        <v>79171</v>
      </c>
      <c r="I24" s="40">
        <f>H24/'2009'!H24</f>
        <v>1.0512541328623972</v>
      </c>
      <c r="J24" s="38">
        <f>SUM(J15:J17)</f>
        <v>17301</v>
      </c>
      <c r="K24" s="40">
        <f>J24/'2009'!J24</f>
        <v>0.8657425940752602</v>
      </c>
      <c r="L24" s="38">
        <f>SUM(L15:L17)</f>
        <v>44644</v>
      </c>
      <c r="M24" s="40">
        <f>L24/'2009'!L24</f>
        <v>1.2350337501383202</v>
      </c>
      <c r="N24" s="38">
        <f>SUM(N15:N17)</f>
        <v>177413</v>
      </c>
      <c r="O24" s="40">
        <f>N24/'2009'!N24</f>
        <v>1.0764176242886092</v>
      </c>
      <c r="P24" s="38">
        <f>SUM(P15:P17)</f>
        <v>5202</v>
      </c>
      <c r="Q24" s="40">
        <f>P24/'2009'!P24</f>
        <v>0.683843828053109</v>
      </c>
      <c r="R24" s="38">
        <f>SUM(R15:R17)</f>
        <v>182615</v>
      </c>
      <c r="S24" s="40">
        <f>R24/'2009'!R24</f>
        <v>1.0590981586196897</v>
      </c>
      <c r="T24" s="38">
        <f>T17</f>
        <v>63210</v>
      </c>
      <c r="U24" s="42">
        <f>T24/'2009'!T24</f>
        <v>0.8751817237798546</v>
      </c>
    </row>
  </sheetData>
  <sheetProtection/>
  <mergeCells count="1">
    <mergeCell ref="A1:U1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24"/>
  <sheetViews>
    <sheetView zoomScale="76" zoomScaleNormal="76" zoomScalePageLayoutView="0" workbookViewId="0" topLeftCell="A1">
      <selection activeCell="F21" sqref="F21"/>
    </sheetView>
  </sheetViews>
  <sheetFormatPr defaultColWidth="9.00390625" defaultRowHeight="13.5"/>
  <cols>
    <col min="1" max="1" width="10.625" style="0" customWidth="1"/>
    <col min="2" max="3" width="9.25390625" style="0" customWidth="1"/>
    <col min="4" max="4" width="10.25390625" style="0" customWidth="1"/>
    <col min="5" max="5" width="9.25390625" style="0" customWidth="1"/>
    <col min="6" max="6" width="11.25390625" style="0" customWidth="1"/>
    <col min="7" max="9" width="9.25390625" style="0" customWidth="1"/>
    <col min="10" max="10" width="11.25390625" style="0" customWidth="1"/>
    <col min="11" max="17" width="9.25390625" style="0" customWidth="1"/>
    <col min="18" max="18" width="10.25390625" style="0" customWidth="1"/>
    <col min="19" max="21" width="9.25390625" style="0" customWidth="1"/>
  </cols>
  <sheetData>
    <row r="1" spans="1:21" ht="12.75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ht="13.5" thickBot="1">
      <c r="A2" s="3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2.75">
      <c r="A3" s="25"/>
      <c r="B3" s="28" t="s">
        <v>2</v>
      </c>
      <c r="C3" s="28" t="s">
        <v>3</v>
      </c>
      <c r="D3" s="30" t="s">
        <v>4</v>
      </c>
      <c r="E3" s="31"/>
      <c r="F3" s="28" t="s">
        <v>5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 t="s">
        <v>6</v>
      </c>
      <c r="S3" s="28" t="s">
        <v>3</v>
      </c>
      <c r="T3" s="31" t="s">
        <v>7</v>
      </c>
      <c r="U3" s="16" t="s">
        <v>3</v>
      </c>
    </row>
    <row r="4" spans="1:21" ht="12.75">
      <c r="A4" s="26"/>
      <c r="B4" s="22"/>
      <c r="C4" s="22"/>
      <c r="D4" s="19" t="s">
        <v>8</v>
      </c>
      <c r="E4" s="19" t="s">
        <v>3</v>
      </c>
      <c r="F4" s="21" t="s">
        <v>9</v>
      </c>
      <c r="G4" s="21"/>
      <c r="H4" s="21"/>
      <c r="I4" s="21"/>
      <c r="J4" s="21"/>
      <c r="K4" s="21"/>
      <c r="L4" s="21"/>
      <c r="M4" s="21"/>
      <c r="N4" s="21"/>
      <c r="O4" s="21"/>
      <c r="P4" s="21" t="s">
        <v>10</v>
      </c>
      <c r="Q4" s="22"/>
      <c r="R4" s="22"/>
      <c r="S4" s="22"/>
      <c r="T4" s="32"/>
      <c r="U4" s="17"/>
    </row>
    <row r="5" spans="1:21" ht="13.5" thickBot="1">
      <c r="A5" s="27"/>
      <c r="B5" s="29"/>
      <c r="C5" s="29"/>
      <c r="D5" s="20"/>
      <c r="E5" s="20"/>
      <c r="F5" s="1" t="s">
        <v>11</v>
      </c>
      <c r="G5" s="1" t="s">
        <v>3</v>
      </c>
      <c r="H5" s="1" t="s">
        <v>12</v>
      </c>
      <c r="I5" s="1" t="s">
        <v>3</v>
      </c>
      <c r="J5" s="1" t="s">
        <v>13</v>
      </c>
      <c r="K5" s="1" t="s">
        <v>3</v>
      </c>
      <c r="L5" s="1" t="s">
        <v>14</v>
      </c>
      <c r="M5" s="1" t="s">
        <v>3</v>
      </c>
      <c r="N5" s="1" t="s">
        <v>15</v>
      </c>
      <c r="O5" s="1" t="s">
        <v>3</v>
      </c>
      <c r="P5" s="1" t="s">
        <v>8</v>
      </c>
      <c r="Q5" s="1" t="s">
        <v>3</v>
      </c>
      <c r="R5" s="29"/>
      <c r="S5" s="29"/>
      <c r="T5" s="33"/>
      <c r="U5" s="18"/>
    </row>
    <row r="6" spans="1:21" ht="12.75">
      <c r="A6" s="2">
        <v>39814</v>
      </c>
      <c r="B6" s="35">
        <v>106417</v>
      </c>
      <c r="C6" s="39">
        <f>B6/'2008'!B6</f>
        <v>1.115833071196393</v>
      </c>
      <c r="D6" s="35">
        <v>39676</v>
      </c>
      <c r="E6" s="39">
        <f>D6/'2008'!D6</f>
        <v>0.5352074677602116</v>
      </c>
      <c r="F6" s="35">
        <v>9038</v>
      </c>
      <c r="G6" s="39">
        <f>F6/'2008'!F6</f>
        <v>0.6103869791314919</v>
      </c>
      <c r="H6" s="35">
        <v>20174</v>
      </c>
      <c r="I6" s="39">
        <f>H6/'2008'!H6</f>
        <v>0.7583355260684885</v>
      </c>
      <c r="J6" s="35">
        <v>5806</v>
      </c>
      <c r="K6" s="39">
        <f>J6/'2008'!J6</f>
        <v>0.6320487698671892</v>
      </c>
      <c r="L6" s="35">
        <v>10300</v>
      </c>
      <c r="M6" s="39">
        <f>L6/'2008'!L6</f>
        <v>0.9024796284938228</v>
      </c>
      <c r="N6" s="35">
        <f aca="true" t="shared" si="0" ref="N6:N16">F6+H6+J6+L6</f>
        <v>45318</v>
      </c>
      <c r="O6" s="39">
        <f>N6/'2008'!N6</f>
        <v>0.7308293957328775</v>
      </c>
      <c r="P6" s="35">
        <v>1343</v>
      </c>
      <c r="Q6" s="39">
        <f>P6/'2008'!P6</f>
        <v>0.46374309392265195</v>
      </c>
      <c r="R6" s="35">
        <f>N6+P6</f>
        <v>46661</v>
      </c>
      <c r="S6" s="39">
        <f>R6/'2008'!R6</f>
        <v>0.7189122563747015</v>
      </c>
      <c r="T6" s="36">
        <v>99437</v>
      </c>
      <c r="U6" s="43">
        <f>T6/'2008'!T6</f>
        <v>0.9506678011797661</v>
      </c>
    </row>
    <row r="7" spans="1:21" ht="12.75">
      <c r="A7" s="8" t="s">
        <v>16</v>
      </c>
      <c r="B7" s="35">
        <v>99437</v>
      </c>
      <c r="C7" s="39">
        <f>B7/'2008'!B7</f>
        <v>0.9506678011797661</v>
      </c>
      <c r="D7" s="35">
        <v>38678</v>
      </c>
      <c r="E7" s="39">
        <f>D7/'2008'!D7</f>
        <v>0.5068868357250508</v>
      </c>
      <c r="F7" s="35">
        <v>8546</v>
      </c>
      <c r="G7" s="39">
        <f>F7/'2008'!F7</f>
        <v>0.5066998695600616</v>
      </c>
      <c r="H7" s="35">
        <v>18967</v>
      </c>
      <c r="I7" s="39">
        <f>H7/'2008'!H7</f>
        <v>0.6475588938204165</v>
      </c>
      <c r="J7" s="35">
        <v>7603</v>
      </c>
      <c r="K7" s="39">
        <f>J7/'2008'!J7</f>
        <v>0.8545577160840733</v>
      </c>
      <c r="L7" s="35">
        <v>9360</v>
      </c>
      <c r="M7" s="39">
        <f>L7/'2008'!L7</f>
        <v>0.7786373845769903</v>
      </c>
      <c r="N7" s="35">
        <f t="shared" si="0"/>
        <v>44476</v>
      </c>
      <c r="O7" s="39">
        <f>N7/'2008'!N7</f>
        <v>0.6630885290872768</v>
      </c>
      <c r="P7" s="35">
        <v>1392</v>
      </c>
      <c r="Q7" s="39">
        <f>P7/'2008'!P7</f>
        <v>0.38453038674033146</v>
      </c>
      <c r="R7" s="35">
        <v>45868</v>
      </c>
      <c r="S7" s="39">
        <f>R7/'2008'!R7</f>
        <v>0.6488245112739413</v>
      </c>
      <c r="T7" s="36">
        <v>92247</v>
      </c>
      <c r="U7" s="41">
        <f>T7/'2008'!T7</f>
        <v>0.8370187552740702</v>
      </c>
    </row>
    <row r="8" spans="1:21" ht="12.75">
      <c r="A8" s="8" t="s">
        <v>17</v>
      </c>
      <c r="B8" s="35">
        <v>92247</v>
      </c>
      <c r="C8" s="39">
        <f>B8/'2008'!B8</f>
        <v>0.8370187552740702</v>
      </c>
      <c r="D8" s="35">
        <v>47035</v>
      </c>
      <c r="E8" s="39">
        <f>D8/'2008'!D8</f>
        <v>0.6388021187016162</v>
      </c>
      <c r="F8" s="35">
        <v>8516</v>
      </c>
      <c r="G8" s="39">
        <f>F8/'2008'!F8</f>
        <v>0.5224860420884717</v>
      </c>
      <c r="H8" s="35">
        <v>29032</v>
      </c>
      <c r="I8" s="39">
        <f>H8/'2008'!H8</f>
        <v>0.9015589093845103</v>
      </c>
      <c r="J8" s="35">
        <v>9273</v>
      </c>
      <c r="K8" s="39">
        <f>J8/'2008'!J8</f>
        <v>0.8891552401956084</v>
      </c>
      <c r="L8" s="35">
        <v>10790</v>
      </c>
      <c r="M8" s="39">
        <f>L8/'2008'!L8</f>
        <v>0.8691099476439791</v>
      </c>
      <c r="N8" s="35">
        <f t="shared" si="0"/>
        <v>57611</v>
      </c>
      <c r="O8" s="39">
        <f>N8/'2008'!N8</f>
        <v>0.8074987735650712</v>
      </c>
      <c r="P8" s="35">
        <v>2533</v>
      </c>
      <c r="Q8" s="39">
        <f>P8/'2008'!P8</f>
        <v>0.7297608758282915</v>
      </c>
      <c r="R8" s="35">
        <f aca="true" t="shared" si="1" ref="R8:R13">N8+P8</f>
        <v>60144</v>
      </c>
      <c r="S8" s="39">
        <f>R8/'2008'!R8</f>
        <v>0.8038922155688623</v>
      </c>
      <c r="T8" s="36">
        <v>79138</v>
      </c>
      <c r="U8" s="41">
        <f>T8/'2008'!T8</f>
        <v>0.725883529163571</v>
      </c>
    </row>
    <row r="9" spans="1:21" ht="12.75">
      <c r="A9" s="8" t="s">
        <v>18</v>
      </c>
      <c r="B9" s="35">
        <v>79138</v>
      </c>
      <c r="C9" s="39">
        <f>B9/'2008'!B9</f>
        <v>0.725883529163571</v>
      </c>
      <c r="D9" s="35">
        <v>59367</v>
      </c>
      <c r="E9" s="39">
        <f>D9/'2008'!D9</f>
        <v>0.8263320527810255</v>
      </c>
      <c r="F9" s="35">
        <v>11006</v>
      </c>
      <c r="G9" s="39">
        <f>F9/'2008'!F9</f>
        <v>0.6915054033676803</v>
      </c>
      <c r="H9" s="35">
        <v>27135</v>
      </c>
      <c r="I9" s="39">
        <f>H9/'2008'!H9</f>
        <v>0.8329240591810424</v>
      </c>
      <c r="J9" s="35">
        <v>7639</v>
      </c>
      <c r="K9" s="39">
        <f>J9/'2008'!J9</f>
        <v>0.869352452486628</v>
      </c>
      <c r="L9" s="35">
        <v>11161</v>
      </c>
      <c r="M9" s="39">
        <f>L9/'2008'!L9</f>
        <v>0.9310143476810143</v>
      </c>
      <c r="N9" s="35">
        <f t="shared" si="0"/>
        <v>56941</v>
      </c>
      <c r="O9" s="39">
        <f>N9/'2008'!N9</f>
        <v>0.8220271694408754</v>
      </c>
      <c r="P9" s="35">
        <v>3253</v>
      </c>
      <c r="Q9" s="39">
        <f>P9/'2008'!P9</f>
        <v>0.8218797372410308</v>
      </c>
      <c r="R9" s="35">
        <f t="shared" si="1"/>
        <v>60194</v>
      </c>
      <c r="S9" s="39">
        <f>R9/'2008'!R9</f>
        <v>0.8220192005680965</v>
      </c>
      <c r="T9" s="36">
        <v>78312</v>
      </c>
      <c r="U9" s="41">
        <f>T9/'2008'!T9</f>
        <v>0.7275362318840579</v>
      </c>
    </row>
    <row r="10" spans="1:21" ht="12.75">
      <c r="A10" s="8" t="s">
        <v>19</v>
      </c>
      <c r="B10" s="35">
        <v>78312</v>
      </c>
      <c r="C10" s="39">
        <f>B10/'2008'!B10</f>
        <v>0.7275362318840579</v>
      </c>
      <c r="D10" s="35">
        <v>64847</v>
      </c>
      <c r="E10" s="39">
        <f>D10/'2008'!D10</f>
        <v>0.9740443109275253</v>
      </c>
      <c r="F10" s="35">
        <v>10388</v>
      </c>
      <c r="G10" s="39">
        <f>F10/'2008'!F10</f>
        <v>0.6894537731466118</v>
      </c>
      <c r="H10" s="35">
        <v>27205</v>
      </c>
      <c r="I10" s="39">
        <f>H10/'2008'!H10</f>
        <v>0.9782100607673223</v>
      </c>
      <c r="J10" s="35">
        <v>7293</v>
      </c>
      <c r="K10" s="39">
        <f>J10/'2008'!J10</f>
        <v>0.8554838709677419</v>
      </c>
      <c r="L10" s="35">
        <v>10318</v>
      </c>
      <c r="M10" s="39">
        <f>L10/'2008'!L10</f>
        <v>0.8582598569289636</v>
      </c>
      <c r="N10" s="35">
        <f t="shared" si="0"/>
        <v>55204</v>
      </c>
      <c r="O10" s="39">
        <f>N10/'2008'!N10</f>
        <v>0.8703823413480489</v>
      </c>
      <c r="P10" s="35">
        <v>1791</v>
      </c>
      <c r="Q10" s="39">
        <f>P10/'2008'!P10</f>
        <v>0.4809344790547798</v>
      </c>
      <c r="R10" s="35">
        <f t="shared" si="1"/>
        <v>56995</v>
      </c>
      <c r="S10" s="39">
        <f>R10/'2008'!R10</f>
        <v>0.8487840474169385</v>
      </c>
      <c r="T10" s="36">
        <v>86164</v>
      </c>
      <c r="U10" s="41">
        <f>T10/'2008'!T10</f>
        <v>0.804774624997665</v>
      </c>
    </row>
    <row r="11" spans="1:21" ht="12.75">
      <c r="A11" s="8" t="s">
        <v>20</v>
      </c>
      <c r="B11" s="35">
        <v>86164</v>
      </c>
      <c r="C11" s="39">
        <f>B11/'2008'!B11</f>
        <v>0.804774624997665</v>
      </c>
      <c r="D11" s="35">
        <v>63126</v>
      </c>
      <c r="E11" s="39">
        <f>D11/'2008'!D11</f>
        <v>1.0153118666966898</v>
      </c>
      <c r="F11" s="35">
        <v>13079</v>
      </c>
      <c r="G11" s="39">
        <f>F11/'2008'!F11</f>
        <v>0.7194565157599427</v>
      </c>
      <c r="H11" s="35">
        <v>32806</v>
      </c>
      <c r="I11" s="39">
        <f>H11/'2008'!H11</f>
        <v>0.9187296964265711</v>
      </c>
      <c r="J11" s="35">
        <v>12019</v>
      </c>
      <c r="K11" s="39">
        <f>J11/'2008'!J11</f>
        <v>0.9494430839718777</v>
      </c>
      <c r="L11" s="35">
        <v>12615</v>
      </c>
      <c r="M11" s="39">
        <f>L11/'2008'!L11</f>
        <v>0.9182559324501383</v>
      </c>
      <c r="N11" s="35">
        <f t="shared" si="0"/>
        <v>70519</v>
      </c>
      <c r="O11" s="39">
        <f>N11/'2008'!N11</f>
        <v>0.8783692890239649</v>
      </c>
      <c r="P11" s="35">
        <v>3087</v>
      </c>
      <c r="Q11" s="39">
        <f>P11/'2008'!P11</f>
        <v>0.8827566485559051</v>
      </c>
      <c r="R11" s="35">
        <f t="shared" si="1"/>
        <v>73606</v>
      </c>
      <c r="S11" s="39">
        <f>R11/'2008'!R11</f>
        <v>0.8785524164189972</v>
      </c>
      <c r="T11" s="36">
        <v>75684</v>
      </c>
      <c r="U11" s="41">
        <f>T11/'2008'!T11</f>
        <v>0.8856073016615961</v>
      </c>
    </row>
    <row r="12" spans="1:21" ht="12.75">
      <c r="A12" s="8" t="s">
        <v>21</v>
      </c>
      <c r="B12" s="35">
        <v>75684</v>
      </c>
      <c r="C12" s="39">
        <f>B12/'2008'!B12</f>
        <v>0.8856073016615961</v>
      </c>
      <c r="D12" s="35">
        <v>76786</v>
      </c>
      <c r="E12" s="39">
        <f>D12/'2008'!D12</f>
        <v>1.0933659884093465</v>
      </c>
      <c r="F12" s="35">
        <v>13577</v>
      </c>
      <c r="G12" s="39">
        <f>F12/'2008'!F12</f>
        <v>0.7635249128332021</v>
      </c>
      <c r="H12" s="35">
        <v>30657</v>
      </c>
      <c r="I12" s="39">
        <f>H12/'2008'!H12</f>
        <v>0.9126823459362906</v>
      </c>
      <c r="J12" s="35">
        <v>7923</v>
      </c>
      <c r="K12" s="39">
        <f>J12/'2008'!J12</f>
        <v>0.7136551972617546</v>
      </c>
      <c r="L12" s="35">
        <v>12178</v>
      </c>
      <c r="M12" s="39">
        <f>L12/'2008'!L12</f>
        <v>0.9294764158143795</v>
      </c>
      <c r="N12" s="35">
        <f t="shared" si="0"/>
        <v>64335</v>
      </c>
      <c r="O12" s="39">
        <f>N12/'2008'!N12</f>
        <v>0.8512623054938075</v>
      </c>
      <c r="P12" s="35">
        <v>4457</v>
      </c>
      <c r="Q12" s="39">
        <f>P12/'2008'!P12</f>
        <v>1.0425730994152047</v>
      </c>
      <c r="R12" s="35">
        <f t="shared" si="1"/>
        <v>68792</v>
      </c>
      <c r="S12" s="39">
        <f>R12/'2008'!R12</f>
        <v>0.8615045522285256</v>
      </c>
      <c r="T12" s="36">
        <v>83678</v>
      </c>
      <c r="U12" s="41">
        <f>T12/'2008'!T12</f>
        <v>1.1033782536459296</v>
      </c>
    </row>
    <row r="13" spans="1:21" ht="12.75">
      <c r="A13" s="8" t="s">
        <v>22</v>
      </c>
      <c r="B13" s="35">
        <v>83678</v>
      </c>
      <c r="C13" s="39">
        <f>B13/'2008'!B13</f>
        <v>1.1033782536459296</v>
      </c>
      <c r="D13" s="35">
        <v>63458</v>
      </c>
      <c r="E13" s="39">
        <f>D13/'2008'!D13</f>
        <v>0.8717356961329762</v>
      </c>
      <c r="F13" s="35">
        <v>11735</v>
      </c>
      <c r="G13" s="39">
        <f>F13/'2008'!F13</f>
        <v>0.8397137745974955</v>
      </c>
      <c r="H13" s="35">
        <v>27799</v>
      </c>
      <c r="I13" s="39">
        <f>H13/'2008'!H13</f>
        <v>0.9834435914670817</v>
      </c>
      <c r="J13" s="35">
        <v>8442</v>
      </c>
      <c r="K13" s="39">
        <f>J13/'2008'!J13</f>
        <v>1.2275701614075905</v>
      </c>
      <c r="L13" s="35">
        <v>11465</v>
      </c>
      <c r="M13" s="39">
        <f>L13/'2008'!L13</f>
        <v>0.9293183107724731</v>
      </c>
      <c r="N13" s="35">
        <f t="shared" si="0"/>
        <v>59441</v>
      </c>
      <c r="O13" s="39">
        <f>N13/'2008'!N13</f>
        <v>0.967212314501432</v>
      </c>
      <c r="P13" s="35">
        <v>3905</v>
      </c>
      <c r="Q13" s="39">
        <f>P13/'2008'!P13</f>
        <v>1.1276349985561651</v>
      </c>
      <c r="R13" s="35">
        <f t="shared" si="1"/>
        <v>63346</v>
      </c>
      <c r="S13" s="39">
        <f>R13/'2008'!R13</f>
        <v>0.9757698054498682</v>
      </c>
      <c r="T13" s="36">
        <v>83793</v>
      </c>
      <c r="U13" s="41">
        <f>T13/'2008'!T13</f>
        <v>1.0009436892276082</v>
      </c>
    </row>
    <row r="14" spans="1:21" ht="12.75">
      <c r="A14" s="8" t="s">
        <v>23</v>
      </c>
      <c r="B14" s="35">
        <v>83793</v>
      </c>
      <c r="C14" s="39">
        <f>B14/'2008'!B14</f>
        <v>1.0009436892276082</v>
      </c>
      <c r="D14" s="35">
        <v>66798</v>
      </c>
      <c r="E14" s="39">
        <f>D14/'2008'!D14</f>
        <v>1.0052824055262088</v>
      </c>
      <c r="F14" s="35">
        <v>15520</v>
      </c>
      <c r="G14" s="39">
        <f>F14/'2008'!F14</f>
        <v>0.9805408137477887</v>
      </c>
      <c r="H14" s="35">
        <v>33016</v>
      </c>
      <c r="I14" s="39">
        <f>H14/'2008'!H14</f>
        <v>1.2052714197057643</v>
      </c>
      <c r="J14" s="35">
        <v>7226</v>
      </c>
      <c r="K14" s="39">
        <f>J14/'2008'!J14</f>
        <v>1.1005178190679257</v>
      </c>
      <c r="L14" s="35">
        <v>13045</v>
      </c>
      <c r="M14" s="39">
        <f>L14/'2008'!L14</f>
        <v>1.1018667117155165</v>
      </c>
      <c r="N14" s="35">
        <f t="shared" si="0"/>
        <v>68807</v>
      </c>
      <c r="O14" s="39">
        <f>N14/'2008'!N14</f>
        <v>1.1165254924869372</v>
      </c>
      <c r="P14" s="35">
        <v>2589</v>
      </c>
      <c r="Q14" s="39">
        <f>P14/'2008'!P14</f>
        <v>0.8496882179192649</v>
      </c>
      <c r="R14" s="35">
        <v>71396</v>
      </c>
      <c r="S14" s="39">
        <f>R14/'2008'!R14</f>
        <v>1.1039537364897252</v>
      </c>
      <c r="T14" s="36">
        <v>79197</v>
      </c>
      <c r="U14" s="41">
        <f>T14/'2008'!T14</f>
        <v>0.9263782152507282</v>
      </c>
    </row>
    <row r="15" spans="1:21" ht="12.75">
      <c r="A15" s="8" t="s">
        <v>24</v>
      </c>
      <c r="B15" s="36">
        <v>79197</v>
      </c>
      <c r="C15" s="39">
        <f>B15/'2008'!B15</f>
        <v>0.9263782152507282</v>
      </c>
      <c r="D15" s="35">
        <v>55658</v>
      </c>
      <c r="E15" s="39">
        <f>D15/'2008'!D15</f>
        <v>0.8458534064831842</v>
      </c>
      <c r="F15" s="35">
        <v>11445</v>
      </c>
      <c r="G15" s="39">
        <f>F15/'2008'!F15</f>
        <v>0.8986337939698492</v>
      </c>
      <c r="H15" s="35">
        <v>25001</v>
      </c>
      <c r="I15" s="39">
        <f>H15/'2008'!H15</f>
        <v>0.9585905448410721</v>
      </c>
      <c r="J15" s="35">
        <v>7028</v>
      </c>
      <c r="K15" s="39">
        <f>J15/'2008'!J15</f>
        <v>1.0431943001335906</v>
      </c>
      <c r="L15" s="35">
        <v>11839</v>
      </c>
      <c r="M15" s="39">
        <f>L15/'2008'!L15</f>
        <v>1.0383266093667778</v>
      </c>
      <c r="N15" s="35">
        <f t="shared" si="0"/>
        <v>55313</v>
      </c>
      <c r="O15" s="39">
        <f>N15/'2008'!N15</f>
        <v>0.9711531708687408</v>
      </c>
      <c r="P15" s="35">
        <v>2405</v>
      </c>
      <c r="Q15" s="39">
        <f>P15/'2008'!P15</f>
        <v>1.205513784461153</v>
      </c>
      <c r="R15" s="35">
        <v>57718</v>
      </c>
      <c r="S15" s="39">
        <f>R15/'2008'!R15</f>
        <v>0.9790843242693084</v>
      </c>
      <c r="T15" s="36">
        <v>77137</v>
      </c>
      <c r="U15" s="41">
        <f>T15/'2008'!T15</f>
        <v>0.8353765513656349</v>
      </c>
    </row>
    <row r="16" spans="1:21" ht="12.75">
      <c r="A16" s="8" t="s">
        <v>25</v>
      </c>
      <c r="B16" s="35">
        <v>77137</v>
      </c>
      <c r="C16" s="39">
        <f>B16/'2008'!B16</f>
        <v>0.8353765513656349</v>
      </c>
      <c r="D16" s="35">
        <v>55065</v>
      </c>
      <c r="E16" s="39">
        <f>D16/'2008'!D16</f>
        <v>0.8774180184199624</v>
      </c>
      <c r="F16" s="35">
        <v>11430</v>
      </c>
      <c r="G16" s="39">
        <f>F16/'2008'!F16</f>
        <v>1.092629767708632</v>
      </c>
      <c r="H16" s="35">
        <v>26584</v>
      </c>
      <c r="I16" s="39">
        <f>H16/'2008'!H16</f>
        <v>1.1244395567210896</v>
      </c>
      <c r="J16" s="35">
        <v>6705</v>
      </c>
      <c r="K16" s="39">
        <f>J16/'2008'!J16</f>
        <v>1.1831656961355215</v>
      </c>
      <c r="L16" s="35">
        <v>12296</v>
      </c>
      <c r="M16" s="39">
        <f>L16/'2008'!L16</f>
        <v>1.1157894736842104</v>
      </c>
      <c r="N16" s="35">
        <f t="shared" si="0"/>
        <v>57015</v>
      </c>
      <c r="O16" s="39">
        <f>N16/'2008'!N16</f>
        <v>1.122563496751329</v>
      </c>
      <c r="P16" s="35">
        <v>2962</v>
      </c>
      <c r="Q16" s="39">
        <f>P16/'2008'!P16</f>
        <v>1.6510590858416945</v>
      </c>
      <c r="R16" s="35">
        <v>59977</v>
      </c>
      <c r="S16" s="39">
        <f>R16/'2008'!R16</f>
        <v>1.1405940970637456</v>
      </c>
      <c r="T16" s="36">
        <v>72225</v>
      </c>
      <c r="U16" s="41">
        <f>T16/'2008'!T16</f>
        <v>0.7045447894413391</v>
      </c>
    </row>
    <row r="17" spans="1:21" ht="12.75">
      <c r="A17" s="8" t="s">
        <v>26</v>
      </c>
      <c r="B17" s="35">
        <v>75770</v>
      </c>
      <c r="C17" s="39">
        <f>B17/'2008'!B17</f>
        <v>0.7391257694146108</v>
      </c>
      <c r="D17" s="35">
        <v>58275</v>
      </c>
      <c r="E17" s="39">
        <f>D17/'2008'!D17</f>
        <v>1.0777296937416778</v>
      </c>
      <c r="F17" s="35">
        <v>10500</v>
      </c>
      <c r="G17" s="39">
        <f>F17/'2008'!F17</f>
        <v>1.1813681368136815</v>
      </c>
      <c r="H17" s="35">
        <v>23726</v>
      </c>
      <c r="I17" s="39">
        <f>H17/'2008'!H17</f>
        <v>1.0351657940663177</v>
      </c>
      <c r="J17" s="35">
        <v>6251</v>
      </c>
      <c r="K17" s="39">
        <f>J17/'2008'!J17</f>
        <v>0.9521706016755521</v>
      </c>
      <c r="L17" s="35">
        <v>12013</v>
      </c>
      <c r="M17" s="39">
        <f>L17/'2008'!L17</f>
        <v>1.1714285714285715</v>
      </c>
      <c r="N17" s="35">
        <v>52490</v>
      </c>
      <c r="O17" s="39">
        <f>N17/'2008'!N17</f>
        <v>1.079419264621206</v>
      </c>
      <c r="P17" s="35">
        <v>2240</v>
      </c>
      <c r="Q17" s="39">
        <f>P17/'2008'!P17</f>
        <v>1.4583333333333333</v>
      </c>
      <c r="R17" s="35">
        <v>54730</v>
      </c>
      <c r="S17" s="39">
        <f>R17/'2008'!R17</f>
        <v>1.0910214496451638</v>
      </c>
      <c r="T17" s="36">
        <f>T16</f>
        <v>72225</v>
      </c>
      <c r="U17" s="41">
        <f>T17/'2008'!T17</f>
        <v>0.6786979523948241</v>
      </c>
    </row>
    <row r="18" spans="1:21" ht="12.75">
      <c r="A18" s="10" t="s">
        <v>70</v>
      </c>
      <c r="B18" s="35">
        <f>B17</f>
        <v>75770</v>
      </c>
      <c r="C18" s="39">
        <f>B18/'2008'!B18</f>
        <v>0.7391257694146108</v>
      </c>
      <c r="D18" s="35">
        <f>SUM(D6:D17)</f>
        <v>688769</v>
      </c>
      <c r="E18" s="39">
        <f>D18/'2008'!D18</f>
        <v>0.8432921707914913</v>
      </c>
      <c r="F18" s="35">
        <f>SUM(F6:F17)</f>
        <v>134780</v>
      </c>
      <c r="G18" s="39">
        <f>F18/'2008'!F18</f>
        <v>0.7623130698400489</v>
      </c>
      <c r="H18" s="35">
        <f>SUM(H6:H17)</f>
        <v>322102</v>
      </c>
      <c r="I18" s="39">
        <f>H18/'2008'!H18</f>
        <v>0.9307019951745958</v>
      </c>
      <c r="J18" s="35">
        <f>SUM(J6:J17)</f>
        <v>93208</v>
      </c>
      <c r="K18" s="39">
        <f>J18/'2008'!J18</f>
        <v>0.913830798945067</v>
      </c>
      <c r="L18" s="35">
        <f>SUM(L6:L17)</f>
        <v>137380</v>
      </c>
      <c r="M18" s="39">
        <f>L18/'2008'!L18</f>
        <v>0.9570051270619706</v>
      </c>
      <c r="N18" s="35">
        <f>SUM(N6:N17)</f>
        <v>687470</v>
      </c>
      <c r="O18" s="39">
        <f>N18/'2008'!N18</f>
        <v>0.8946330087788474</v>
      </c>
      <c r="P18" s="35">
        <f>SUM(P6:P17)</f>
        <v>31957</v>
      </c>
      <c r="Q18" s="39">
        <f>P18/'2008'!P18</f>
        <v>0.8573076510355189</v>
      </c>
      <c r="R18" s="35">
        <f>SUM(R6:R17)</f>
        <v>719427</v>
      </c>
      <c r="S18" s="39">
        <f>R18/'2008'!R18</f>
        <v>0.8929061676972226</v>
      </c>
      <c r="T18" s="35">
        <f>T17</f>
        <v>72225</v>
      </c>
      <c r="U18" s="41">
        <f>T18/'2008'!T18</f>
        <v>0.6786979523948241</v>
      </c>
    </row>
    <row r="19" spans="1:21" ht="12.75">
      <c r="A19" s="10" t="s">
        <v>28</v>
      </c>
      <c r="B19" s="36">
        <f>B11</f>
        <v>86164</v>
      </c>
      <c r="C19" s="39">
        <f>B19/'2008'!B19</f>
        <v>0.804774624997665</v>
      </c>
      <c r="D19" s="36">
        <f>SUM(D6:D11)</f>
        <v>312729</v>
      </c>
      <c r="E19" s="39">
        <f>D19/'2008'!D19</f>
        <v>0.7364220788395422</v>
      </c>
      <c r="F19" s="36">
        <f>SUM(F6:F11)</f>
        <v>60573</v>
      </c>
      <c r="G19" s="39">
        <f>F19/'2008'!F19</f>
        <v>0.6236024461053802</v>
      </c>
      <c r="H19" s="36">
        <f>SUM(H6:H11)</f>
        <v>155319</v>
      </c>
      <c r="I19" s="39">
        <f>H19/'2008'!H19</f>
        <v>0.8432450920778318</v>
      </c>
      <c r="J19" s="36">
        <f>SUM(J6:J11)</f>
        <v>49633</v>
      </c>
      <c r="K19" s="39">
        <f>J19/'2008'!J19</f>
        <v>0.8486739736333635</v>
      </c>
      <c r="L19" s="36">
        <f>SUM(L6:L11)</f>
        <v>64544</v>
      </c>
      <c r="M19" s="39">
        <f>L19/'2008'!L19</f>
        <v>0.8769922687066048</v>
      </c>
      <c r="N19" s="36">
        <f>SUM(N6:N11)</f>
        <v>330069</v>
      </c>
      <c r="O19" s="39">
        <f>N19/'2008'!N19</f>
        <v>0.7984136659845286</v>
      </c>
      <c r="P19" s="36">
        <f>SUM(P6:P11)</f>
        <v>13399</v>
      </c>
      <c r="Q19" s="39">
        <f>P19/'2008'!P19</f>
        <v>0.6330435604271001</v>
      </c>
      <c r="R19" s="36">
        <f>SUM(R6:R11)</f>
        <v>343468</v>
      </c>
      <c r="S19" s="39">
        <f>R19/'2008'!R19</f>
        <v>0.7903592500207101</v>
      </c>
      <c r="T19" s="36">
        <f>T11</f>
        <v>75684</v>
      </c>
      <c r="U19" s="41">
        <f>T19/'2008'!T19</f>
        <v>0.8856073016615961</v>
      </c>
    </row>
    <row r="20" spans="1:21" ht="12.75">
      <c r="A20" s="10" t="s">
        <v>29</v>
      </c>
      <c r="B20" s="36">
        <f>B17</f>
        <v>75770</v>
      </c>
      <c r="C20" s="39">
        <f>B20/'2008'!B20</f>
        <v>0.7391257694146108</v>
      </c>
      <c r="D20" s="36">
        <f>SUM(D12:D17)</f>
        <v>376040</v>
      </c>
      <c r="E20" s="39">
        <f>D20/'2008'!D20</f>
        <v>0.9590361691600655</v>
      </c>
      <c r="F20" s="36">
        <f>SUM(F12:F17)</f>
        <v>74207</v>
      </c>
      <c r="G20" s="39">
        <f>F20/'2008'!F20</f>
        <v>0.9314296472950923</v>
      </c>
      <c r="H20" s="36">
        <f>SUM(H12:H17)</f>
        <v>166783</v>
      </c>
      <c r="I20" s="39">
        <f>H20/'2008'!H20</f>
        <v>1.0302051354907253</v>
      </c>
      <c r="J20" s="36">
        <f>SUM(J12:J17)</f>
        <v>43575</v>
      </c>
      <c r="K20" s="39">
        <f>J20/'2008'!J20</f>
        <v>1.001401847681206</v>
      </c>
      <c r="L20" s="36">
        <f>SUM(L12:L17)</f>
        <v>72836</v>
      </c>
      <c r="M20" s="39">
        <f>L20/'2008'!L20</f>
        <v>1.0411836180401688</v>
      </c>
      <c r="N20" s="36">
        <f>SUM(N12:N17)</f>
        <v>357401</v>
      </c>
      <c r="O20" s="39">
        <f>N20/'2008'!N20</f>
        <v>1.006672637959395</v>
      </c>
      <c r="P20" s="36">
        <f>SUM(P12:P17)</f>
        <v>18558</v>
      </c>
      <c r="Q20" s="39">
        <f>P20/'2008'!P20</f>
        <v>1.15195530726257</v>
      </c>
      <c r="R20" s="36">
        <f>SUM(R12:R17)</f>
        <v>375959</v>
      </c>
      <c r="S20" s="39">
        <f>R20/'2008'!R20</f>
        <v>1.0129788598434022</v>
      </c>
      <c r="T20" s="36">
        <f>T17</f>
        <v>72225</v>
      </c>
      <c r="U20" s="41">
        <f>T20/'2008'!T20</f>
        <v>0.6786979523948241</v>
      </c>
    </row>
    <row r="21" spans="1:21" ht="12.75">
      <c r="A21" s="10" t="s">
        <v>30</v>
      </c>
      <c r="B21" s="36">
        <f>B8</f>
        <v>92247</v>
      </c>
      <c r="C21" s="39">
        <f>B21/'2008'!B21</f>
        <v>0.8370187552740702</v>
      </c>
      <c r="D21" s="36">
        <f>SUM(D6:D8)</f>
        <v>125389</v>
      </c>
      <c r="E21" s="39">
        <f>D21/'2008'!D21</f>
        <v>1.7029607496944181</v>
      </c>
      <c r="F21" s="36">
        <f>SUM(F6:F8)</f>
        <v>26100</v>
      </c>
      <c r="G21" s="39">
        <f>F21/'2008'!F21</f>
        <v>1.601325234676974</v>
      </c>
      <c r="H21" s="36">
        <f>SUM(H6:H8)</f>
        <v>68173</v>
      </c>
      <c r="I21" s="39">
        <f>H21/'2008'!H21</f>
        <v>2.117042419725483</v>
      </c>
      <c r="J21" s="36">
        <f>SUM(J6:J8)</f>
        <v>22682</v>
      </c>
      <c r="K21" s="39">
        <f>J21/'2008'!J21</f>
        <v>2.1748969220442995</v>
      </c>
      <c r="L21" s="36">
        <f>SUM(L6:L8)</f>
        <v>30450</v>
      </c>
      <c r="M21" s="39">
        <f>L21/'2008'!L21</f>
        <v>2.4526782118405155</v>
      </c>
      <c r="N21" s="36">
        <f>SUM(N6:N8)</f>
        <v>147405</v>
      </c>
      <c r="O21" s="39">
        <f>N21/'2008'!N21</f>
        <v>2.0660873221669354</v>
      </c>
      <c r="P21" s="36">
        <f>SUM(P6:P8)</f>
        <v>5268</v>
      </c>
      <c r="Q21" s="39">
        <f>P21/'2008'!P21</f>
        <v>1.5177182368193605</v>
      </c>
      <c r="R21" s="36">
        <f>SUM(R6:R8)</f>
        <v>152673</v>
      </c>
      <c r="S21" s="39">
        <f>R21/'2008'!R21</f>
        <v>2.0406463857998287</v>
      </c>
      <c r="T21" s="36">
        <f>T8</f>
        <v>79138</v>
      </c>
      <c r="U21" s="41">
        <f>T21/'2008'!T21</f>
        <v>0.725883529163571</v>
      </c>
    </row>
    <row r="22" spans="1:21" ht="12.75">
      <c r="A22" s="10" t="s">
        <v>31</v>
      </c>
      <c r="B22" s="36">
        <f>B11</f>
        <v>86164</v>
      </c>
      <c r="C22" s="39">
        <f>B22/'2008'!B22</f>
        <v>0.804774624997665</v>
      </c>
      <c r="D22" s="36">
        <f>SUM(D9:D11)</f>
        <v>187340</v>
      </c>
      <c r="E22" s="39">
        <f>D22/'2008'!D22</f>
        <v>0.9339308948966315</v>
      </c>
      <c r="F22" s="36">
        <f>SUM(F9:F11)</f>
        <v>34473</v>
      </c>
      <c r="G22" s="39">
        <f>F22/'2008'!F22</f>
        <v>0.7012123184573451</v>
      </c>
      <c r="H22" s="36">
        <f>SUM(H9:H11)</f>
        <v>87146</v>
      </c>
      <c r="I22" s="39">
        <f>H22/'2008'!H22</f>
        <v>0.9068545323995546</v>
      </c>
      <c r="J22" s="36">
        <f>SUM(J9:J11)</f>
        <v>26951</v>
      </c>
      <c r="K22" s="39">
        <f>J22/'2008'!J22</f>
        <v>0.899235928063795</v>
      </c>
      <c r="L22" s="36">
        <f>SUM(L9:L11)</f>
        <v>34094</v>
      </c>
      <c r="M22" s="39">
        <f>L22/'2008'!L22</f>
        <v>0.9032001695454064</v>
      </c>
      <c r="N22" s="36">
        <f>SUM(N9:N11)</f>
        <v>182664</v>
      </c>
      <c r="O22" s="39">
        <f>N22/'2008'!N22</f>
        <v>0.8576660500145555</v>
      </c>
      <c r="P22" s="36">
        <f>SUM(P9:P11)</f>
        <v>8131</v>
      </c>
      <c r="Q22" s="39">
        <f>P22/'2008'!P22</f>
        <v>0.7273459164504875</v>
      </c>
      <c r="R22" s="36">
        <f>SUM(R9:R11)</f>
        <v>190795</v>
      </c>
      <c r="S22" s="39">
        <f>R22/'2008'!R22</f>
        <v>0.8511668161154905</v>
      </c>
      <c r="T22" s="36">
        <f>T11</f>
        <v>75684</v>
      </c>
      <c r="U22" s="41">
        <f>T22/'2008'!T22</f>
        <v>0.8856073016615961</v>
      </c>
    </row>
    <row r="23" spans="1:21" ht="12.75">
      <c r="A23" s="10" t="s">
        <v>32</v>
      </c>
      <c r="B23" s="36">
        <f>B14</f>
        <v>83793</v>
      </c>
      <c r="C23" s="39">
        <f>B23/'2008'!B23</f>
        <v>1.0009436892276082</v>
      </c>
      <c r="D23" s="36">
        <f>SUM(D12:D14)</f>
        <v>207042</v>
      </c>
      <c r="E23" s="39">
        <f>D23/'2008'!D23</f>
        <v>0.9884041227663972</v>
      </c>
      <c r="F23" s="36">
        <f>SUM(F12:F14)</f>
        <v>40832</v>
      </c>
      <c r="G23" s="39">
        <f>F23/'2008'!F23</f>
        <v>0.8580855311547757</v>
      </c>
      <c r="H23" s="36">
        <f>SUM(H12:H14)</f>
        <v>91472</v>
      </c>
      <c r="I23" s="39">
        <f>H23/'2008'!H23</f>
        <v>1.0248963585434174</v>
      </c>
      <c r="J23" s="36">
        <f>SUM(J12:J14)</f>
        <v>23591</v>
      </c>
      <c r="K23" s="39">
        <f>J23/'2008'!J23</f>
        <v>0.9611326135669179</v>
      </c>
      <c r="L23" s="36">
        <f>SUM(L12:L14)</f>
        <v>36688</v>
      </c>
      <c r="M23" s="39">
        <f>L23/'2008'!L23</f>
        <v>0.9841729706529321</v>
      </c>
      <c r="N23" s="36">
        <f>SUM(N12:N14)</f>
        <v>192583</v>
      </c>
      <c r="O23" s="39">
        <f>N23/'2008'!N23</f>
        <v>0.969419806904328</v>
      </c>
      <c r="P23" s="36">
        <f>SUM(P12:P14)</f>
        <v>10951</v>
      </c>
      <c r="Q23" s="39">
        <f>P23/'2008'!P23</f>
        <v>1.0153917477978673</v>
      </c>
      <c r="R23" s="36">
        <f>SUM(R12:R14)</f>
        <v>203534</v>
      </c>
      <c r="S23" s="39">
        <f>R23/'2008'!R23</f>
        <v>0.9717870733326013</v>
      </c>
      <c r="T23" s="36">
        <f>T14</f>
        <v>79197</v>
      </c>
      <c r="U23" s="41">
        <f>T23/'2008'!T23</f>
        <v>0.9263782152507282</v>
      </c>
    </row>
    <row r="24" spans="1:21" ht="13.5" thickBot="1">
      <c r="A24" s="11" t="s">
        <v>33</v>
      </c>
      <c r="B24" s="38">
        <f>B17</f>
        <v>75770</v>
      </c>
      <c r="C24" s="40">
        <f>B24/'2008'!B24</f>
        <v>0.7391257694146108</v>
      </c>
      <c r="D24" s="38">
        <f>SUM(D15:D17)</f>
        <v>168998</v>
      </c>
      <c r="E24" s="40">
        <f>D24/'2008'!D24</f>
        <v>0.9253522129320871</v>
      </c>
      <c r="F24" s="38">
        <f>SUM(F15:F17)</f>
        <v>33375</v>
      </c>
      <c r="G24" s="40">
        <f>F24/'2008'!F24</f>
        <v>1.040205703599813</v>
      </c>
      <c r="H24" s="38">
        <f>SUM(H15:H17)</f>
        <v>75311</v>
      </c>
      <c r="I24" s="40">
        <f>H24/'2008'!H24</f>
        <v>1.0367275580578996</v>
      </c>
      <c r="J24" s="38">
        <f>SUM(J15:J17)</f>
        <v>19984</v>
      </c>
      <c r="K24" s="40">
        <f>J24/'2008'!J24</f>
        <v>1.0535083557383098</v>
      </c>
      <c r="L24" s="38">
        <f>SUM(L15:L17)</f>
        <v>36148</v>
      </c>
      <c r="M24" s="40">
        <f>L24/'2008'!L24</f>
        <v>1.1062215013618142</v>
      </c>
      <c r="N24" s="38">
        <f>SUM(N15:N17)</f>
        <v>164818</v>
      </c>
      <c r="O24" s="40">
        <f>N24/'2008'!N24</f>
        <v>1.0539987465947025</v>
      </c>
      <c r="P24" s="38">
        <f>SUM(P15:P17)</f>
        <v>7607</v>
      </c>
      <c r="Q24" s="40">
        <f>P24/'2008'!P24</f>
        <v>1.428544600938967</v>
      </c>
      <c r="R24" s="38">
        <f>SUM(R15:R17)</f>
        <v>172425</v>
      </c>
      <c r="S24" s="40">
        <f>R24/'2008'!R24</f>
        <v>1.0663331251275519</v>
      </c>
      <c r="T24" s="38">
        <f>T17</f>
        <v>72225</v>
      </c>
      <c r="U24" s="42">
        <f>T24/'2008'!T24</f>
        <v>0.6786979523948241</v>
      </c>
    </row>
  </sheetData>
  <sheetProtection/>
  <mergeCells count="1">
    <mergeCell ref="A1:U1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36"/>
  <sheetViews>
    <sheetView zoomScale="76" zoomScaleNormal="76" zoomScalePageLayoutView="0" workbookViewId="0" topLeftCell="A1">
      <selection activeCell="U24" sqref="B6:U24"/>
    </sheetView>
  </sheetViews>
  <sheetFormatPr defaultColWidth="9.00390625" defaultRowHeight="13.5"/>
  <cols>
    <col min="1" max="1" width="10.625" style="0" customWidth="1"/>
    <col min="2" max="3" width="9.25390625" style="0" customWidth="1"/>
    <col min="4" max="4" width="10.25390625" style="0" customWidth="1"/>
    <col min="5" max="5" width="9.25390625" style="0" customWidth="1"/>
    <col min="6" max="6" width="11.25390625" style="0" customWidth="1"/>
    <col min="7" max="9" width="9.25390625" style="0" customWidth="1"/>
    <col min="10" max="10" width="11.25390625" style="0" customWidth="1"/>
    <col min="11" max="17" width="9.25390625" style="0" customWidth="1"/>
    <col min="18" max="18" width="10.25390625" style="0" customWidth="1"/>
    <col min="19" max="21" width="9.25390625" style="0" customWidth="1"/>
  </cols>
  <sheetData>
    <row r="1" spans="1:21" ht="12.75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ht="13.5" thickBot="1">
      <c r="A2" s="3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2.75">
      <c r="A3" s="25"/>
      <c r="B3" s="28" t="s">
        <v>2</v>
      </c>
      <c r="C3" s="28" t="s">
        <v>3</v>
      </c>
      <c r="D3" s="30" t="s">
        <v>4</v>
      </c>
      <c r="E3" s="31"/>
      <c r="F3" s="28" t="s">
        <v>5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 t="s">
        <v>6</v>
      </c>
      <c r="S3" s="28" t="s">
        <v>3</v>
      </c>
      <c r="T3" s="31" t="s">
        <v>7</v>
      </c>
      <c r="U3" s="16" t="s">
        <v>3</v>
      </c>
    </row>
    <row r="4" spans="1:21" ht="12.75">
      <c r="A4" s="26"/>
      <c r="B4" s="22"/>
      <c r="C4" s="22"/>
      <c r="D4" s="19" t="s">
        <v>8</v>
      </c>
      <c r="E4" s="19" t="s">
        <v>3</v>
      </c>
      <c r="F4" s="21" t="s">
        <v>9</v>
      </c>
      <c r="G4" s="21"/>
      <c r="H4" s="21"/>
      <c r="I4" s="21"/>
      <c r="J4" s="21"/>
      <c r="K4" s="21"/>
      <c r="L4" s="21"/>
      <c r="M4" s="21"/>
      <c r="N4" s="21"/>
      <c r="O4" s="21"/>
      <c r="P4" s="21" t="s">
        <v>10</v>
      </c>
      <c r="Q4" s="22"/>
      <c r="R4" s="22"/>
      <c r="S4" s="22"/>
      <c r="T4" s="32"/>
      <c r="U4" s="17"/>
    </row>
    <row r="5" spans="1:21" ht="13.5" thickBot="1">
      <c r="A5" s="27"/>
      <c r="B5" s="29"/>
      <c r="C5" s="29"/>
      <c r="D5" s="20"/>
      <c r="E5" s="20"/>
      <c r="F5" s="1" t="s">
        <v>11</v>
      </c>
      <c r="G5" s="1" t="s">
        <v>3</v>
      </c>
      <c r="H5" s="1" t="s">
        <v>12</v>
      </c>
      <c r="I5" s="1" t="s">
        <v>3</v>
      </c>
      <c r="J5" s="1" t="s">
        <v>13</v>
      </c>
      <c r="K5" s="1" t="s">
        <v>3</v>
      </c>
      <c r="L5" s="1" t="s">
        <v>14</v>
      </c>
      <c r="M5" s="1" t="s">
        <v>3</v>
      </c>
      <c r="N5" s="1" t="s">
        <v>15</v>
      </c>
      <c r="O5" s="1" t="s">
        <v>3</v>
      </c>
      <c r="P5" s="1" t="s">
        <v>8</v>
      </c>
      <c r="Q5" s="1" t="s">
        <v>3</v>
      </c>
      <c r="R5" s="29"/>
      <c r="S5" s="29"/>
      <c r="T5" s="33"/>
      <c r="U5" s="18"/>
    </row>
    <row r="6" spans="1:21" ht="12.75">
      <c r="A6" s="2">
        <v>39448</v>
      </c>
      <c r="B6" s="35">
        <v>95370</v>
      </c>
      <c r="C6" s="39">
        <v>0.8705375480361104</v>
      </c>
      <c r="D6" s="35">
        <v>74132</v>
      </c>
      <c r="E6" s="39">
        <v>0.9678817631084187</v>
      </c>
      <c r="F6" s="35">
        <v>14807</v>
      </c>
      <c r="G6" s="39">
        <v>1.007278911564626</v>
      </c>
      <c r="H6" s="35">
        <v>26603</v>
      </c>
      <c r="I6" s="39">
        <v>0.9788071672982818</v>
      </c>
      <c r="J6" s="35">
        <v>9186</v>
      </c>
      <c r="K6" s="39">
        <v>0.7815876797413427</v>
      </c>
      <c r="L6" s="35">
        <v>11413</v>
      </c>
      <c r="M6" s="39">
        <v>0.8568318318318319</v>
      </c>
      <c r="N6" s="35">
        <v>62009</v>
      </c>
      <c r="O6" s="39">
        <v>0.9261709881706297</v>
      </c>
      <c r="P6" s="35">
        <v>2896</v>
      </c>
      <c r="Q6" s="39">
        <v>1.2245243128964058</v>
      </c>
      <c r="R6" s="35">
        <v>64905</v>
      </c>
      <c r="S6" s="39">
        <v>0.9363503902361614</v>
      </c>
      <c r="T6" s="36">
        <v>104597</v>
      </c>
      <c r="U6" s="43">
        <v>0.895307631732119</v>
      </c>
    </row>
    <row r="7" spans="1:21" ht="12.75">
      <c r="A7" s="8" t="s">
        <v>16</v>
      </c>
      <c r="B7" s="35">
        <v>104597</v>
      </c>
      <c r="C7" s="39">
        <v>0.895307631732119</v>
      </c>
      <c r="D7" s="35">
        <v>76305</v>
      </c>
      <c r="E7" s="39">
        <v>1.1850994766024197</v>
      </c>
      <c r="F7" s="35">
        <v>16866</v>
      </c>
      <c r="G7" s="39">
        <v>1.1088757396449704</v>
      </c>
      <c r="H7" s="35">
        <v>29290</v>
      </c>
      <c r="I7" s="39">
        <v>1.120633584573593</v>
      </c>
      <c r="J7" s="35">
        <v>8897</v>
      </c>
      <c r="K7" s="39">
        <v>0.7504217273954116</v>
      </c>
      <c r="L7" s="35">
        <v>12021</v>
      </c>
      <c r="M7" s="39">
        <v>0.9733603238866396</v>
      </c>
      <c r="N7" s="35">
        <v>67074</v>
      </c>
      <c r="O7" s="39">
        <v>1.0232025994233673</v>
      </c>
      <c r="P7" s="35">
        <v>3620</v>
      </c>
      <c r="Q7" s="39">
        <v>1.312545322697607</v>
      </c>
      <c r="R7" s="35">
        <v>70694</v>
      </c>
      <c r="S7" s="39">
        <v>1.0348845720308588</v>
      </c>
      <c r="T7" s="36">
        <v>110209</v>
      </c>
      <c r="U7" s="41">
        <v>0.9761301636788776</v>
      </c>
    </row>
    <row r="8" spans="1:21" ht="12.75">
      <c r="A8" s="8" t="s">
        <v>17</v>
      </c>
      <c r="B8" s="35">
        <v>110209</v>
      </c>
      <c r="C8" s="39">
        <v>0.9761301636788776</v>
      </c>
      <c r="D8" s="35">
        <v>73630</v>
      </c>
      <c r="E8" s="39">
        <v>1.0010876954452754</v>
      </c>
      <c r="F8" s="35">
        <v>16299</v>
      </c>
      <c r="G8" s="39">
        <v>0.8898291204891631</v>
      </c>
      <c r="H8" s="35">
        <v>32202</v>
      </c>
      <c r="I8" s="39">
        <v>1.0293769779113255</v>
      </c>
      <c r="J8" s="35">
        <v>10429</v>
      </c>
      <c r="K8" s="39">
        <v>0.7116828169782995</v>
      </c>
      <c r="L8" s="35">
        <v>12415</v>
      </c>
      <c r="M8" s="39">
        <v>0.7620304443898847</v>
      </c>
      <c r="N8" s="35">
        <v>71345</v>
      </c>
      <c r="O8" s="39">
        <v>0.8857671392744518</v>
      </c>
      <c r="P8" s="35">
        <v>3471</v>
      </c>
      <c r="Q8" s="39">
        <v>1.0414041404140415</v>
      </c>
      <c r="R8" s="35">
        <v>74816</v>
      </c>
      <c r="S8" s="39">
        <v>0.8919515015677345</v>
      </c>
      <c r="T8" s="36">
        <v>109023</v>
      </c>
      <c r="U8" s="41">
        <v>1.0628613209846454</v>
      </c>
    </row>
    <row r="9" spans="1:21" ht="12.75">
      <c r="A9" s="8" t="s">
        <v>18</v>
      </c>
      <c r="B9" s="35">
        <v>109023</v>
      </c>
      <c r="C9" s="39">
        <v>1.0630582316002963</v>
      </c>
      <c r="D9" s="35">
        <v>71844</v>
      </c>
      <c r="E9" s="39">
        <v>0.851070887035633</v>
      </c>
      <c r="F9" s="35">
        <v>15916</v>
      </c>
      <c r="G9" s="39">
        <v>0.9373380447585394</v>
      </c>
      <c r="H9" s="35">
        <v>32578</v>
      </c>
      <c r="I9" s="39">
        <v>0.9827154535308136</v>
      </c>
      <c r="J9" s="35">
        <v>8787</v>
      </c>
      <c r="K9" s="39">
        <v>0.8962668298653611</v>
      </c>
      <c r="L9" s="35">
        <v>11988</v>
      </c>
      <c r="M9" s="39">
        <v>0.9138588199420643</v>
      </c>
      <c r="N9" s="35">
        <v>69269</v>
      </c>
      <c r="O9" s="39">
        <v>0.9482019903357836</v>
      </c>
      <c r="P9" s="35">
        <v>3958</v>
      </c>
      <c r="Q9" s="39">
        <v>1.0778867102396514</v>
      </c>
      <c r="R9" s="35">
        <v>73227</v>
      </c>
      <c r="S9" s="39">
        <v>0.9544086021505377</v>
      </c>
      <c r="T9" s="36">
        <v>107640</v>
      </c>
      <c r="U9" s="41">
        <v>0.976264545561733</v>
      </c>
    </row>
    <row r="10" spans="1:21" ht="12.75">
      <c r="A10" s="8" t="s">
        <v>19</v>
      </c>
      <c r="B10" s="35">
        <v>107640</v>
      </c>
      <c r="C10" s="39">
        <v>0.976264545561733</v>
      </c>
      <c r="D10" s="35">
        <v>66575</v>
      </c>
      <c r="E10" s="39">
        <v>0.8519091979321288</v>
      </c>
      <c r="F10" s="35">
        <v>15067</v>
      </c>
      <c r="G10" s="39">
        <v>0.8838505308851997</v>
      </c>
      <c r="H10" s="35">
        <v>27811</v>
      </c>
      <c r="I10" s="39">
        <v>0.8169853999588731</v>
      </c>
      <c r="J10" s="35">
        <v>8525</v>
      </c>
      <c r="K10" s="39">
        <v>0.7157850545759865</v>
      </c>
      <c r="L10" s="35">
        <v>12022</v>
      </c>
      <c r="M10" s="39">
        <v>0.7657812599528633</v>
      </c>
      <c r="N10" s="35">
        <v>63425</v>
      </c>
      <c r="O10" s="39">
        <v>0.8059392352948651</v>
      </c>
      <c r="P10" s="35">
        <v>3724</v>
      </c>
      <c r="Q10" s="39">
        <v>1.0222344221795223</v>
      </c>
      <c r="R10" s="35">
        <v>67149</v>
      </c>
      <c r="S10" s="39">
        <v>0.8155088656788924</v>
      </c>
      <c r="T10" s="36">
        <v>107066</v>
      </c>
      <c r="U10" s="41">
        <v>1.0094376090133408</v>
      </c>
    </row>
    <row r="11" spans="1:21" ht="12.75">
      <c r="A11" s="8" t="s">
        <v>20</v>
      </c>
      <c r="B11" s="35">
        <v>107066</v>
      </c>
      <c r="C11" s="39">
        <v>1.0094376090133408</v>
      </c>
      <c r="D11" s="35">
        <v>62174</v>
      </c>
      <c r="E11" s="39">
        <v>0.9304699191858725</v>
      </c>
      <c r="F11" s="35">
        <v>18179</v>
      </c>
      <c r="G11" s="39">
        <v>1.0030899961375048</v>
      </c>
      <c r="H11" s="35">
        <v>35708</v>
      </c>
      <c r="I11" s="39">
        <v>1.0695180758978045</v>
      </c>
      <c r="J11" s="35">
        <v>12659</v>
      </c>
      <c r="K11" s="39">
        <v>1.16726602120793</v>
      </c>
      <c r="L11" s="35">
        <v>13738</v>
      </c>
      <c r="M11" s="39">
        <v>1.043920972644377</v>
      </c>
      <c r="N11" s="35">
        <v>80284</v>
      </c>
      <c r="O11" s="39">
        <v>1.0631530159570945</v>
      </c>
      <c r="P11" s="35">
        <v>3497</v>
      </c>
      <c r="Q11" s="39">
        <v>1.0625949559404437</v>
      </c>
      <c r="R11" s="35">
        <v>83781</v>
      </c>
      <c r="S11" s="39">
        <v>1.0631297109357156</v>
      </c>
      <c r="T11" s="36">
        <v>85460</v>
      </c>
      <c r="U11" s="41">
        <v>0.9083855057983184</v>
      </c>
    </row>
    <row r="12" spans="1:21" ht="12.75">
      <c r="A12" s="8" t="s">
        <v>21</v>
      </c>
      <c r="B12" s="35">
        <v>85460</v>
      </c>
      <c r="C12" s="39">
        <v>0.9083855057983184</v>
      </c>
      <c r="D12" s="35">
        <v>70229</v>
      </c>
      <c r="E12" s="39">
        <v>0.8901803708820808</v>
      </c>
      <c r="F12" s="35">
        <v>17782</v>
      </c>
      <c r="G12" s="39">
        <v>0.9708451626992793</v>
      </c>
      <c r="H12" s="35">
        <v>33590</v>
      </c>
      <c r="I12" s="39">
        <v>1.0752240717029449</v>
      </c>
      <c r="J12" s="35">
        <v>11102</v>
      </c>
      <c r="K12" s="39">
        <v>1.2800645682001615</v>
      </c>
      <c r="L12" s="35">
        <v>13102</v>
      </c>
      <c r="M12" s="39">
        <v>0.9968046256847231</v>
      </c>
      <c r="N12" s="35">
        <v>75576</v>
      </c>
      <c r="O12" s="39">
        <v>1.058887814719852</v>
      </c>
      <c r="P12" s="35">
        <v>4275</v>
      </c>
      <c r="Q12" s="39">
        <v>1.3741562198649953</v>
      </c>
      <c r="R12" s="35">
        <v>79851</v>
      </c>
      <c r="S12" s="39">
        <v>1.072055743515386</v>
      </c>
      <c r="T12" s="36">
        <v>75838</v>
      </c>
      <c r="U12" s="41">
        <v>0.7700227438875802</v>
      </c>
    </row>
    <row r="13" spans="1:21" ht="12.75">
      <c r="A13" s="8" t="s">
        <v>22</v>
      </c>
      <c r="B13" s="35">
        <v>75838</v>
      </c>
      <c r="C13" s="39">
        <v>0.7700227438875802</v>
      </c>
      <c r="D13" s="35">
        <v>72795</v>
      </c>
      <c r="E13" s="39">
        <v>0.9060415214577318</v>
      </c>
      <c r="F13" s="35">
        <v>13975</v>
      </c>
      <c r="G13" s="39">
        <v>0.8674736188702669</v>
      </c>
      <c r="H13" s="35">
        <v>28267</v>
      </c>
      <c r="I13" s="39">
        <v>1.034587511895176</v>
      </c>
      <c r="J13" s="35">
        <v>6877</v>
      </c>
      <c r="K13" s="39">
        <v>0.8516408668730651</v>
      </c>
      <c r="L13" s="35">
        <v>12337</v>
      </c>
      <c r="M13" s="39">
        <v>1.0202613298048295</v>
      </c>
      <c r="N13" s="35">
        <v>61456</v>
      </c>
      <c r="O13" s="39">
        <v>0.9663045016431075</v>
      </c>
      <c r="P13" s="35">
        <v>3463</v>
      </c>
      <c r="Q13" s="39">
        <v>1.1962003454231434</v>
      </c>
      <c r="R13" s="35">
        <v>64919</v>
      </c>
      <c r="S13" s="39">
        <v>0.9763136523596114</v>
      </c>
      <c r="T13" s="36">
        <v>83714</v>
      </c>
      <c r="U13" s="41">
        <v>0.7452638700947226</v>
      </c>
    </row>
    <row r="14" spans="1:21" ht="12.75">
      <c r="A14" s="8" t="s">
        <v>23</v>
      </c>
      <c r="B14" s="35">
        <v>83714</v>
      </c>
      <c r="C14" s="39">
        <v>0.7452638700947226</v>
      </c>
      <c r="D14" s="35">
        <v>66447</v>
      </c>
      <c r="E14" s="39">
        <v>0.8869415486471696</v>
      </c>
      <c r="F14" s="35">
        <v>15828</v>
      </c>
      <c r="G14" s="39">
        <v>0.8884647768734213</v>
      </c>
      <c r="H14" s="35">
        <v>27393</v>
      </c>
      <c r="I14" s="39">
        <v>0.8856163719246064</v>
      </c>
      <c r="J14" s="35">
        <v>6566</v>
      </c>
      <c r="K14" s="39">
        <v>0.690648995477017</v>
      </c>
      <c r="L14" s="35">
        <v>11839</v>
      </c>
      <c r="M14" s="39">
        <v>0.9083864037443413</v>
      </c>
      <c r="N14" s="35">
        <v>61626</v>
      </c>
      <c r="O14" s="39">
        <v>0.8644895210840838</v>
      </c>
      <c r="P14" s="35">
        <v>3047</v>
      </c>
      <c r="Q14" s="39">
        <v>0.7543946521416192</v>
      </c>
      <c r="R14" s="35">
        <v>64673</v>
      </c>
      <c r="S14" s="39">
        <v>0.8585861267839363</v>
      </c>
      <c r="T14" s="36">
        <v>85491</v>
      </c>
      <c r="U14" s="41">
        <v>0.7638581129378127</v>
      </c>
    </row>
    <row r="15" spans="1:21" ht="12.75">
      <c r="A15" s="8" t="s">
        <v>24</v>
      </c>
      <c r="B15" s="36">
        <v>85491</v>
      </c>
      <c r="C15" s="39">
        <v>0.7638581129378127</v>
      </c>
      <c r="D15" s="35">
        <v>65801</v>
      </c>
      <c r="E15" s="39">
        <v>0.9364824091995901</v>
      </c>
      <c r="F15" s="35">
        <v>12736</v>
      </c>
      <c r="G15" s="39">
        <v>0.7170767411744834</v>
      </c>
      <c r="H15" s="35">
        <v>26081</v>
      </c>
      <c r="I15" s="39">
        <v>0.8787695003200916</v>
      </c>
      <c r="J15" s="35">
        <v>6737</v>
      </c>
      <c r="K15" s="39">
        <v>0.7414703940127669</v>
      </c>
      <c r="L15" s="35">
        <v>11402</v>
      </c>
      <c r="M15" s="39">
        <v>0.7459600915930651</v>
      </c>
      <c r="N15" s="35">
        <v>56956</v>
      </c>
      <c r="O15" s="39">
        <v>0.7931375416022615</v>
      </c>
      <c r="P15" s="35">
        <v>1995</v>
      </c>
      <c r="Q15" s="39">
        <v>0.3265673596333279</v>
      </c>
      <c r="R15" s="35">
        <v>58951</v>
      </c>
      <c r="S15" s="39">
        <v>0.7565580082135523</v>
      </c>
      <c r="T15" s="36">
        <v>92338</v>
      </c>
      <c r="U15" s="41">
        <v>0.8856172792143021</v>
      </c>
    </row>
    <row r="16" spans="1:21" ht="12.75">
      <c r="A16" s="8" t="s">
        <v>25</v>
      </c>
      <c r="B16" s="35">
        <v>92338</v>
      </c>
      <c r="C16" s="39">
        <v>0.8856172792143021</v>
      </c>
      <c r="D16" s="35">
        <v>62758</v>
      </c>
      <c r="E16" s="39">
        <v>0.9039813321041714</v>
      </c>
      <c r="F16" s="35">
        <v>10461</v>
      </c>
      <c r="G16" s="39">
        <v>0.6114325793442048</v>
      </c>
      <c r="H16" s="35">
        <v>23642</v>
      </c>
      <c r="I16" s="39">
        <v>0.718820310124658</v>
      </c>
      <c r="J16" s="35">
        <v>5667</v>
      </c>
      <c r="K16" s="39">
        <v>0.5801597051597052</v>
      </c>
      <c r="L16" s="35">
        <v>11020</v>
      </c>
      <c r="M16" s="39">
        <v>0.7551565819228397</v>
      </c>
      <c r="N16" s="35">
        <v>50790</v>
      </c>
      <c r="O16" s="39">
        <v>0.6830285099515869</v>
      </c>
      <c r="P16" s="35">
        <v>1794</v>
      </c>
      <c r="Q16" s="39">
        <v>0.40441839495040577</v>
      </c>
      <c r="R16" s="35">
        <v>52584</v>
      </c>
      <c r="S16" s="39">
        <v>0.6673435199756332</v>
      </c>
      <c r="T16" s="36">
        <v>102513</v>
      </c>
      <c r="U16" s="41">
        <v>1.0803123550984277</v>
      </c>
    </row>
    <row r="17" spans="1:21" ht="12.75">
      <c r="A17" s="8" t="s">
        <v>26</v>
      </c>
      <c r="B17" s="35">
        <v>102513</v>
      </c>
      <c r="C17" s="39">
        <v>1.0803123550984277</v>
      </c>
      <c r="D17" s="35">
        <v>54072</v>
      </c>
      <c r="E17" s="39">
        <v>0.7276740054906605</v>
      </c>
      <c r="F17" s="35">
        <v>8888</v>
      </c>
      <c r="G17" s="39">
        <v>0.5938794601095817</v>
      </c>
      <c r="H17" s="35">
        <v>22920</v>
      </c>
      <c r="I17" s="39">
        <v>0.720709389346582</v>
      </c>
      <c r="J17" s="35">
        <v>6565</v>
      </c>
      <c r="K17" s="39">
        <v>0.7297687861271677</v>
      </c>
      <c r="L17" s="35">
        <v>10255</v>
      </c>
      <c r="M17" s="39">
        <v>0.7277178541016179</v>
      </c>
      <c r="N17" s="35">
        <v>48628</v>
      </c>
      <c r="O17" s="39">
        <v>0.6961177278973889</v>
      </c>
      <c r="P17" s="35">
        <v>1536</v>
      </c>
      <c r="Q17" s="39">
        <v>0.3864150943396226</v>
      </c>
      <c r="R17" s="35">
        <v>50164</v>
      </c>
      <c r="S17" s="39">
        <v>0.6794435941542171</v>
      </c>
      <c r="T17" s="36">
        <v>106417</v>
      </c>
      <c r="U17" s="41">
        <v>1.115833071196393</v>
      </c>
    </row>
    <row r="18" spans="1:21" ht="12.75">
      <c r="A18" s="10" t="s">
        <v>66</v>
      </c>
      <c r="B18" s="35">
        <v>102513</v>
      </c>
      <c r="C18" s="39">
        <v>1.0803123550984277</v>
      </c>
      <c r="D18" s="35">
        <v>816762</v>
      </c>
      <c r="E18" s="39">
        <v>0.9155878004131995</v>
      </c>
      <c r="F18" s="35">
        <v>176804</v>
      </c>
      <c r="G18" s="39">
        <v>0.8733045531330574</v>
      </c>
      <c r="H18" s="35">
        <v>346085</v>
      </c>
      <c r="I18" s="39">
        <v>0.9377929883319513</v>
      </c>
      <c r="J18" s="35">
        <v>101997</v>
      </c>
      <c r="K18" s="39">
        <v>0.816452808440129</v>
      </c>
      <c r="L18" s="35">
        <v>143552</v>
      </c>
      <c r="M18" s="39">
        <v>0.8638447929328792</v>
      </c>
      <c r="N18" s="35">
        <v>768438</v>
      </c>
      <c r="O18" s="39">
        <v>0.890838290240795</v>
      </c>
      <c r="P18" s="35">
        <v>37276</v>
      </c>
      <c r="Q18" s="39">
        <v>0.8544250120338323</v>
      </c>
      <c r="R18" s="35">
        <v>805714</v>
      </c>
      <c r="S18" s="39">
        <v>0.8890853074502223</v>
      </c>
      <c r="T18" s="35">
        <v>106417</v>
      </c>
      <c r="U18" s="41">
        <v>1.115833071196393</v>
      </c>
    </row>
    <row r="19" spans="1:21" ht="12.75">
      <c r="A19" s="10" t="s">
        <v>28</v>
      </c>
      <c r="B19" s="36">
        <v>107066</v>
      </c>
      <c r="C19" s="39">
        <v>1.0094376090133408</v>
      </c>
      <c r="D19" s="36">
        <v>424660</v>
      </c>
      <c r="E19" s="39">
        <v>0.9566288889940145</v>
      </c>
      <c r="F19" s="36">
        <v>97134</v>
      </c>
      <c r="G19" s="39">
        <v>0.9676918019068114</v>
      </c>
      <c r="H19" s="36">
        <v>184192</v>
      </c>
      <c r="I19" s="39">
        <v>0.9946753934052641</v>
      </c>
      <c r="J19" s="36">
        <v>58483</v>
      </c>
      <c r="K19" s="39">
        <v>0.8257744768574736</v>
      </c>
      <c r="L19" s="36">
        <v>73597</v>
      </c>
      <c r="M19" s="39">
        <v>0.8767914795267993</v>
      </c>
      <c r="N19" s="36">
        <v>413406</v>
      </c>
      <c r="O19" s="39">
        <v>0.938884800915706</v>
      </c>
      <c r="P19" s="36">
        <v>21166</v>
      </c>
      <c r="Q19" s="39">
        <v>1.1103766656174587</v>
      </c>
      <c r="R19" s="36">
        <v>434572</v>
      </c>
      <c r="S19" s="39">
        <v>0.9460008968648912</v>
      </c>
      <c r="T19" s="36">
        <v>85460</v>
      </c>
      <c r="U19" s="41">
        <v>0.9083855057983184</v>
      </c>
    </row>
    <row r="20" spans="1:21" ht="12.75">
      <c r="A20" s="10" t="s">
        <v>29</v>
      </c>
      <c r="B20" s="36">
        <v>102513</v>
      </c>
      <c r="C20" s="39">
        <v>1.0803123550984277</v>
      </c>
      <c r="D20" s="36">
        <v>392102</v>
      </c>
      <c r="E20" s="39">
        <v>0.8749347316746625</v>
      </c>
      <c r="F20" s="36">
        <v>79670</v>
      </c>
      <c r="G20" s="39">
        <v>0.7804892385160223</v>
      </c>
      <c r="H20" s="36">
        <v>161893</v>
      </c>
      <c r="I20" s="39">
        <v>0.8805040682243397</v>
      </c>
      <c r="J20" s="36">
        <v>43514</v>
      </c>
      <c r="K20" s="39">
        <v>0.804250993438684</v>
      </c>
      <c r="L20" s="36">
        <v>69955</v>
      </c>
      <c r="M20" s="39">
        <v>0.8506304794562191</v>
      </c>
      <c r="N20" s="36">
        <v>355032</v>
      </c>
      <c r="O20" s="39">
        <v>0.8407402583563234</v>
      </c>
      <c r="P20" s="36">
        <v>16110</v>
      </c>
      <c r="Q20" s="39">
        <v>0.6558111133726847</v>
      </c>
      <c r="R20" s="36">
        <v>371142</v>
      </c>
      <c r="S20" s="39">
        <v>0.8305740181268882</v>
      </c>
      <c r="T20" s="36">
        <v>106417</v>
      </c>
      <c r="U20" s="41">
        <v>1.115833071196393</v>
      </c>
    </row>
    <row r="21" spans="1:21" ht="12.75">
      <c r="A21" s="10" t="s">
        <v>30</v>
      </c>
      <c r="B21" s="36">
        <v>110209</v>
      </c>
      <c r="C21" s="39">
        <v>0.9761301636788776</v>
      </c>
      <c r="D21" s="36">
        <v>73630</v>
      </c>
      <c r="E21" s="39">
        <v>0.34321700096490454</v>
      </c>
      <c r="F21" s="36">
        <v>16299</v>
      </c>
      <c r="G21" s="39">
        <v>0.33796421091919465</v>
      </c>
      <c r="H21" s="36">
        <v>32202</v>
      </c>
      <c r="I21" s="39">
        <v>0.3806427971961844</v>
      </c>
      <c r="J21" s="36">
        <v>10429</v>
      </c>
      <c r="K21" s="39">
        <v>0.27256095967383637</v>
      </c>
      <c r="L21" s="36">
        <v>12415</v>
      </c>
      <c r="M21" s="39">
        <v>0.29586292359754063</v>
      </c>
      <c r="N21" s="36">
        <v>71345</v>
      </c>
      <c r="O21" s="39">
        <v>0.3348728708149692</v>
      </c>
      <c r="P21" s="36">
        <v>3471</v>
      </c>
      <c r="Q21" s="39">
        <v>0.4104777672658467</v>
      </c>
      <c r="R21" s="36">
        <v>74816</v>
      </c>
      <c r="S21" s="39">
        <v>0.33775907759122736</v>
      </c>
      <c r="T21" s="36">
        <v>109023</v>
      </c>
      <c r="U21" s="41">
        <v>1.0628613209846454</v>
      </c>
    </row>
    <row r="22" spans="1:21" ht="12.75">
      <c r="A22" s="10" t="s">
        <v>31</v>
      </c>
      <c r="B22" s="36">
        <v>107066</v>
      </c>
      <c r="C22" s="39">
        <v>1.0094376090133408</v>
      </c>
      <c r="D22" s="36">
        <v>200593</v>
      </c>
      <c r="E22" s="39">
        <v>0.8744855787674816</v>
      </c>
      <c r="F22" s="36">
        <v>49162</v>
      </c>
      <c r="G22" s="39">
        <v>0.9427037392138063</v>
      </c>
      <c r="H22" s="36">
        <v>96097</v>
      </c>
      <c r="I22" s="39">
        <v>0.9554380138995218</v>
      </c>
      <c r="J22" s="36">
        <v>29971</v>
      </c>
      <c r="K22" s="39">
        <v>0.9205135292852975</v>
      </c>
      <c r="L22" s="36">
        <v>37748</v>
      </c>
      <c r="M22" s="39">
        <v>0.8992543535745765</v>
      </c>
      <c r="N22" s="36">
        <v>212978</v>
      </c>
      <c r="O22" s="39">
        <v>0.9371350625921281</v>
      </c>
      <c r="P22" s="36">
        <v>11179</v>
      </c>
      <c r="Q22" s="39">
        <v>1.0540260230058458</v>
      </c>
      <c r="R22" s="36">
        <v>224157</v>
      </c>
      <c r="S22" s="39">
        <v>0.942346902312598</v>
      </c>
      <c r="T22" s="36">
        <v>85460</v>
      </c>
      <c r="U22" s="41">
        <v>0.9083855057983184</v>
      </c>
    </row>
    <row r="23" spans="1:21" ht="12.75">
      <c r="A23" s="10" t="s">
        <v>32</v>
      </c>
      <c r="B23" s="36">
        <v>83714</v>
      </c>
      <c r="C23" s="39">
        <v>0.7452638700947226</v>
      </c>
      <c r="D23" s="36">
        <v>209471</v>
      </c>
      <c r="E23" s="39">
        <v>0.8945864687342518</v>
      </c>
      <c r="F23" s="36">
        <v>47585</v>
      </c>
      <c r="G23" s="39">
        <v>0.91087460040964</v>
      </c>
      <c r="H23" s="36">
        <v>89250</v>
      </c>
      <c r="I23" s="39">
        <v>0.9972847038315846</v>
      </c>
      <c r="J23" s="36">
        <v>24545</v>
      </c>
      <c r="K23" s="39">
        <v>0.9348695486573986</v>
      </c>
      <c r="L23" s="36">
        <v>37278</v>
      </c>
      <c r="M23" s="39">
        <v>0.9741043664584912</v>
      </c>
      <c r="N23" s="36">
        <v>198658</v>
      </c>
      <c r="O23" s="39">
        <v>0.9631529443706426</v>
      </c>
      <c r="P23" s="36">
        <v>10785</v>
      </c>
      <c r="Q23" s="39">
        <v>1.0736684917869588</v>
      </c>
      <c r="R23" s="36">
        <v>209443</v>
      </c>
      <c r="S23" s="39">
        <v>0.968285229516003</v>
      </c>
      <c r="T23" s="36">
        <v>85491</v>
      </c>
      <c r="U23" s="41">
        <v>0.7638581129378127</v>
      </c>
    </row>
    <row r="24" spans="1:21" ht="13.5" thickBot="1">
      <c r="A24" s="11" t="s">
        <v>33</v>
      </c>
      <c r="B24" s="38">
        <v>102513</v>
      </c>
      <c r="C24" s="40">
        <v>1.0803123550984277</v>
      </c>
      <c r="D24" s="38">
        <v>182631</v>
      </c>
      <c r="E24" s="40">
        <v>0.8534318398474738</v>
      </c>
      <c r="F24" s="38">
        <v>32085</v>
      </c>
      <c r="G24" s="40">
        <v>0.6438117023838189</v>
      </c>
      <c r="H24" s="38">
        <v>72643</v>
      </c>
      <c r="I24" s="40">
        <v>0.7697597778978712</v>
      </c>
      <c r="J24" s="38">
        <v>18969</v>
      </c>
      <c r="K24" s="40">
        <v>0.6811131059245961</v>
      </c>
      <c r="L24" s="38">
        <v>32677</v>
      </c>
      <c r="M24" s="40">
        <v>0.7431657948601319</v>
      </c>
      <c r="N24" s="38">
        <v>156374</v>
      </c>
      <c r="O24" s="40">
        <v>0.7238632208011035</v>
      </c>
      <c r="P24" s="38">
        <v>5325</v>
      </c>
      <c r="Q24" s="40">
        <v>0.36673553719008267</v>
      </c>
      <c r="R24" s="38">
        <v>161699</v>
      </c>
      <c r="S24" s="40">
        <v>0.7013710870234703</v>
      </c>
      <c r="T24" s="38">
        <v>106417</v>
      </c>
      <c r="U24" s="42">
        <v>1.115833071196393</v>
      </c>
    </row>
    <row r="27" ht="12.75">
      <c r="B27" s="68"/>
    </row>
    <row r="28" ht="12.75">
      <c r="B28" s="68"/>
    </row>
    <row r="29" ht="12.75">
      <c r="B29" s="68"/>
    </row>
    <row r="30" ht="12.75">
      <c r="B30" s="68"/>
    </row>
    <row r="31" ht="12.75">
      <c r="B31" s="68"/>
    </row>
    <row r="32" ht="12.75">
      <c r="B32" s="68"/>
    </row>
    <row r="33" ht="12.75">
      <c r="B33" s="68"/>
    </row>
    <row r="34" ht="12.75">
      <c r="B34" s="68"/>
    </row>
    <row r="35" ht="12.75">
      <c r="B35" s="68"/>
    </row>
    <row r="36" ht="12.75">
      <c r="B36" s="68"/>
    </row>
  </sheetData>
  <sheetProtection/>
  <mergeCells count="1">
    <mergeCell ref="A1:U1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36"/>
  <sheetViews>
    <sheetView zoomScale="76" zoomScaleNormal="76" zoomScalePageLayoutView="0" workbookViewId="0" topLeftCell="A4">
      <selection activeCell="U24" sqref="B6:U24"/>
    </sheetView>
  </sheetViews>
  <sheetFormatPr defaultColWidth="9.00390625" defaultRowHeight="13.5"/>
  <cols>
    <col min="1" max="1" width="10.625" style="0" customWidth="1"/>
    <col min="2" max="3" width="9.25390625" style="0" customWidth="1"/>
    <col min="4" max="4" width="10.25390625" style="0" customWidth="1"/>
    <col min="5" max="5" width="9.25390625" style="0" customWidth="1"/>
    <col min="6" max="6" width="11.25390625" style="0" customWidth="1"/>
    <col min="7" max="9" width="9.25390625" style="0" customWidth="1"/>
    <col min="10" max="10" width="11.25390625" style="0" customWidth="1"/>
    <col min="11" max="17" width="9.25390625" style="0" customWidth="1"/>
    <col min="18" max="18" width="10.25390625" style="0" customWidth="1"/>
    <col min="19" max="21" width="9.25390625" style="0" customWidth="1"/>
  </cols>
  <sheetData>
    <row r="1" spans="1:21" ht="12.75">
      <c r="A1" s="69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ht="13.5" thickBot="1">
      <c r="A2" s="3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2.75">
      <c r="A3" s="25"/>
      <c r="B3" s="28" t="s">
        <v>2</v>
      </c>
      <c r="C3" s="28" t="s">
        <v>3</v>
      </c>
      <c r="D3" s="30" t="s">
        <v>4</v>
      </c>
      <c r="E3" s="31"/>
      <c r="F3" s="28" t="s">
        <v>5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 t="s">
        <v>6</v>
      </c>
      <c r="S3" s="28" t="s">
        <v>3</v>
      </c>
      <c r="T3" s="31" t="s">
        <v>7</v>
      </c>
      <c r="U3" s="16" t="s">
        <v>3</v>
      </c>
    </row>
    <row r="4" spans="1:21" ht="12.75">
      <c r="A4" s="26"/>
      <c r="B4" s="22"/>
      <c r="C4" s="22"/>
      <c r="D4" s="19" t="s">
        <v>8</v>
      </c>
      <c r="E4" s="19" t="s">
        <v>3</v>
      </c>
      <c r="F4" s="21" t="s">
        <v>9</v>
      </c>
      <c r="G4" s="21"/>
      <c r="H4" s="21"/>
      <c r="I4" s="21"/>
      <c r="J4" s="21"/>
      <c r="K4" s="21"/>
      <c r="L4" s="21"/>
      <c r="M4" s="21"/>
      <c r="N4" s="21"/>
      <c r="O4" s="21"/>
      <c r="P4" s="21" t="s">
        <v>10</v>
      </c>
      <c r="Q4" s="22"/>
      <c r="R4" s="22"/>
      <c r="S4" s="22"/>
      <c r="T4" s="32"/>
      <c r="U4" s="17"/>
    </row>
    <row r="5" spans="1:21" ht="13.5" thickBot="1">
      <c r="A5" s="27"/>
      <c r="B5" s="29"/>
      <c r="C5" s="29"/>
      <c r="D5" s="20"/>
      <c r="E5" s="20"/>
      <c r="F5" s="1" t="s">
        <v>11</v>
      </c>
      <c r="G5" s="1" t="s">
        <v>3</v>
      </c>
      <c r="H5" s="1" t="s">
        <v>12</v>
      </c>
      <c r="I5" s="1" t="s">
        <v>3</v>
      </c>
      <c r="J5" s="1" t="s">
        <v>13</v>
      </c>
      <c r="K5" s="1" t="s">
        <v>3</v>
      </c>
      <c r="L5" s="1" t="s">
        <v>14</v>
      </c>
      <c r="M5" s="1" t="s">
        <v>3</v>
      </c>
      <c r="N5" s="1" t="s">
        <v>15</v>
      </c>
      <c r="O5" s="1" t="s">
        <v>3</v>
      </c>
      <c r="P5" s="1" t="s">
        <v>8</v>
      </c>
      <c r="Q5" s="1" t="s">
        <v>3</v>
      </c>
      <c r="R5" s="29"/>
      <c r="S5" s="29"/>
      <c r="T5" s="33"/>
      <c r="U5" s="18"/>
    </row>
    <row r="6" spans="1:21" ht="12.75">
      <c r="A6" s="2">
        <v>39083</v>
      </c>
      <c r="B6" s="35">
        <v>109553</v>
      </c>
      <c r="C6" s="39">
        <v>1.1115925117954442</v>
      </c>
      <c r="D6" s="35">
        <v>76592</v>
      </c>
      <c r="E6" s="39">
        <v>1.0256712420488785</v>
      </c>
      <c r="F6" s="35">
        <v>14700</v>
      </c>
      <c r="G6" s="39">
        <v>1.0675381263616557</v>
      </c>
      <c r="H6" s="35">
        <v>27179</v>
      </c>
      <c r="I6" s="39">
        <v>1.1243071068089683</v>
      </c>
      <c r="J6" s="35">
        <v>11753</v>
      </c>
      <c r="K6" s="39">
        <v>0.9008201119031195</v>
      </c>
      <c r="L6" s="35">
        <v>13320</v>
      </c>
      <c r="M6" s="39">
        <v>1.0691066698771972</v>
      </c>
      <c r="N6" s="35">
        <v>66952</v>
      </c>
      <c r="O6" s="39">
        <v>1.0551930654058315</v>
      </c>
      <c r="P6" s="35">
        <v>2365</v>
      </c>
      <c r="Q6" s="39">
        <v>1.7649253731343284</v>
      </c>
      <c r="R6" s="35">
        <v>69317</v>
      </c>
      <c r="S6" s="39">
        <v>1.0698718938107732</v>
      </c>
      <c r="T6" s="36">
        <v>116828</v>
      </c>
      <c r="U6" s="43">
        <v>1.0773515308004427</v>
      </c>
    </row>
    <row r="7" spans="1:21" ht="12.75">
      <c r="A7" s="8" t="s">
        <v>16</v>
      </c>
      <c r="B7" s="35">
        <v>116828</v>
      </c>
      <c r="C7" s="39">
        <v>1.0773515308004427</v>
      </c>
      <c r="D7" s="35">
        <v>64387</v>
      </c>
      <c r="E7" s="39">
        <v>0.9520760631691015</v>
      </c>
      <c r="F7" s="35">
        <v>15210</v>
      </c>
      <c r="G7" s="39">
        <v>1.0581605676916654</v>
      </c>
      <c r="H7" s="35">
        <v>26137</v>
      </c>
      <c r="I7" s="39">
        <v>1.054932192444301</v>
      </c>
      <c r="J7" s="35">
        <v>11856</v>
      </c>
      <c r="K7" s="39">
        <v>0.9099002302379126</v>
      </c>
      <c r="L7" s="35">
        <v>12350</v>
      </c>
      <c r="M7" s="39">
        <v>1.0313152400835073</v>
      </c>
      <c r="N7" s="35">
        <v>65553</v>
      </c>
      <c r="O7" s="39">
        <v>1.0217909749824643</v>
      </c>
      <c r="P7" s="35">
        <v>2758</v>
      </c>
      <c r="Q7" s="39">
        <v>2</v>
      </c>
      <c r="R7" s="35">
        <v>68311</v>
      </c>
      <c r="S7" s="39">
        <v>1.042374950407422</v>
      </c>
      <c r="T7" s="36">
        <v>112904</v>
      </c>
      <c r="U7" s="41">
        <v>1.0214413664573796</v>
      </c>
    </row>
    <row r="8" spans="1:21" ht="12.75">
      <c r="A8" s="8" t="s">
        <v>17</v>
      </c>
      <c r="B8" s="35">
        <v>112904</v>
      </c>
      <c r="C8" s="39">
        <v>1.0214413664573796</v>
      </c>
      <c r="D8" s="35">
        <v>73550</v>
      </c>
      <c r="E8" s="39">
        <v>1.1640789452859155</v>
      </c>
      <c r="F8" s="35">
        <v>18317</v>
      </c>
      <c r="G8" s="39">
        <v>1.0799481162667295</v>
      </c>
      <c r="H8" s="35">
        <v>31283</v>
      </c>
      <c r="I8" s="39">
        <v>1.0774980194950574</v>
      </c>
      <c r="J8" s="35">
        <v>14654</v>
      </c>
      <c r="K8" s="39">
        <v>1.0318991620308429</v>
      </c>
      <c r="L8" s="35">
        <v>16292</v>
      </c>
      <c r="M8" s="39">
        <v>1.1239737840634703</v>
      </c>
      <c r="N8" s="35">
        <v>80546</v>
      </c>
      <c r="O8" s="39">
        <v>1.0784040701566475</v>
      </c>
      <c r="P8" s="35">
        <v>3333</v>
      </c>
      <c r="Q8" s="39">
        <v>1.5669957686882934</v>
      </c>
      <c r="R8" s="35">
        <v>83879</v>
      </c>
      <c r="S8" s="39">
        <v>1.0919327752971348</v>
      </c>
      <c r="T8" s="36">
        <v>102575</v>
      </c>
      <c r="U8" s="41">
        <v>1.0585655314757483</v>
      </c>
    </row>
    <row r="9" spans="1:21" ht="12.75">
      <c r="A9" s="8" t="s">
        <v>18</v>
      </c>
      <c r="B9" s="35">
        <v>102556</v>
      </c>
      <c r="C9" s="39">
        <v>1.0583694530443757</v>
      </c>
      <c r="D9" s="35">
        <v>84416</v>
      </c>
      <c r="E9" s="39">
        <v>1.185501425421658</v>
      </c>
      <c r="F9" s="35">
        <v>16980</v>
      </c>
      <c r="G9" s="39">
        <v>1.0658464628711317</v>
      </c>
      <c r="H9" s="35">
        <v>33151</v>
      </c>
      <c r="I9" s="39">
        <v>1.0717726552649445</v>
      </c>
      <c r="J9" s="35">
        <v>9804</v>
      </c>
      <c r="K9" s="39">
        <v>0.7253625332938739</v>
      </c>
      <c r="L9" s="35">
        <v>13118</v>
      </c>
      <c r="M9" s="39">
        <v>0.9224386470712327</v>
      </c>
      <c r="N9" s="35">
        <v>73053</v>
      </c>
      <c r="O9" s="39">
        <v>0.979275861606724</v>
      </c>
      <c r="P9" s="35">
        <v>3672</v>
      </c>
      <c r="Q9" s="39">
        <v>1.5389773679798826</v>
      </c>
      <c r="R9" s="35">
        <v>76725</v>
      </c>
      <c r="S9" s="39">
        <v>0.9966227187114373</v>
      </c>
      <c r="T9" s="36">
        <v>110257</v>
      </c>
      <c r="U9" s="41">
        <v>1.20999319593512</v>
      </c>
    </row>
    <row r="10" spans="1:21" ht="12.75">
      <c r="A10" s="8" t="s">
        <v>19</v>
      </c>
      <c r="B10" s="35">
        <v>110257</v>
      </c>
      <c r="C10" s="39">
        <v>1.20999319593512</v>
      </c>
      <c r="D10" s="35">
        <v>78148</v>
      </c>
      <c r="E10" s="39">
        <v>1.010944089415539</v>
      </c>
      <c r="F10" s="35">
        <v>17047</v>
      </c>
      <c r="G10" s="39">
        <v>1.1554154805476482</v>
      </c>
      <c r="H10" s="35">
        <v>34041</v>
      </c>
      <c r="I10" s="39">
        <v>1.1830060816681147</v>
      </c>
      <c r="J10" s="35">
        <v>11910</v>
      </c>
      <c r="K10" s="39">
        <v>0.9221835075493612</v>
      </c>
      <c r="L10" s="35">
        <v>15699</v>
      </c>
      <c r="M10" s="39">
        <v>1.0481372679930565</v>
      </c>
      <c r="N10" s="35">
        <v>78697</v>
      </c>
      <c r="O10" s="39">
        <v>1.1018593710621378</v>
      </c>
      <c r="P10" s="35">
        <v>3643</v>
      </c>
      <c r="Q10" s="39">
        <v>2.4883879781420766</v>
      </c>
      <c r="R10" s="35">
        <v>82340</v>
      </c>
      <c r="S10" s="39">
        <v>1.1297094092143896</v>
      </c>
      <c r="T10" s="36">
        <v>106065</v>
      </c>
      <c r="U10" s="41">
        <v>1.110186522640206</v>
      </c>
    </row>
    <row r="11" spans="1:21" ht="12.75">
      <c r="A11" s="8" t="s">
        <v>20</v>
      </c>
      <c r="B11" s="35">
        <v>106065</v>
      </c>
      <c r="C11" s="39">
        <v>1.110186522640206</v>
      </c>
      <c r="D11" s="35">
        <v>66820</v>
      </c>
      <c r="E11" s="39">
        <v>0.9608305533187622</v>
      </c>
      <c r="F11" s="35">
        <v>18123</v>
      </c>
      <c r="G11" s="39">
        <v>0.9988425925925926</v>
      </c>
      <c r="H11" s="35">
        <v>33387</v>
      </c>
      <c r="I11" s="39">
        <v>1.0101049829062414</v>
      </c>
      <c r="J11" s="35">
        <v>10845</v>
      </c>
      <c r="K11" s="39">
        <v>0.6751120517928287</v>
      </c>
      <c r="L11" s="35">
        <v>13160</v>
      </c>
      <c r="M11" s="39">
        <v>0.8047945205479452</v>
      </c>
      <c r="N11" s="35">
        <v>75515</v>
      </c>
      <c r="O11" s="39">
        <v>0.9031490318491143</v>
      </c>
      <c r="P11" s="35">
        <v>3291</v>
      </c>
      <c r="Q11" s="39">
        <v>1.7016546018614271</v>
      </c>
      <c r="R11" s="35">
        <v>78806</v>
      </c>
      <c r="S11" s="39">
        <v>0.9212012110301939</v>
      </c>
      <c r="T11" s="36">
        <v>94079</v>
      </c>
      <c r="U11" s="41">
        <v>1.1828628905513296</v>
      </c>
    </row>
    <row r="12" spans="1:21" ht="12.75">
      <c r="A12" s="8" t="s">
        <v>21</v>
      </c>
      <c r="B12" s="35">
        <v>94079</v>
      </c>
      <c r="C12" s="39">
        <v>1.1828628905513296</v>
      </c>
      <c r="D12" s="35">
        <v>78893</v>
      </c>
      <c r="E12" s="39">
        <v>0.9881387775551103</v>
      </c>
      <c r="F12" s="35">
        <v>18316</v>
      </c>
      <c r="G12" s="39">
        <v>1.1169654835955605</v>
      </c>
      <c r="H12" s="35">
        <v>31240</v>
      </c>
      <c r="I12" s="39">
        <v>0.9981149557493849</v>
      </c>
      <c r="J12" s="35">
        <v>8673</v>
      </c>
      <c r="K12" s="39">
        <v>0.6539244514815653</v>
      </c>
      <c r="L12" s="35">
        <v>13144</v>
      </c>
      <c r="M12" s="39">
        <v>0.8571242256276491</v>
      </c>
      <c r="N12" s="35">
        <v>71373</v>
      </c>
      <c r="O12" s="39">
        <v>0.9354872534242087</v>
      </c>
      <c r="P12" s="35">
        <v>3111</v>
      </c>
      <c r="Q12" s="39">
        <v>1.5648893360160965</v>
      </c>
      <c r="R12" s="35">
        <v>74484</v>
      </c>
      <c r="S12" s="39">
        <v>0.9514709451605073</v>
      </c>
      <c r="T12" s="36">
        <v>98488</v>
      </c>
      <c r="U12" s="41">
        <v>1.2146715670555734</v>
      </c>
    </row>
    <row r="13" spans="1:21" ht="12.75">
      <c r="A13" s="8" t="s">
        <v>22</v>
      </c>
      <c r="B13" s="35">
        <v>98488</v>
      </c>
      <c r="C13" s="39">
        <v>1.2146715670555734</v>
      </c>
      <c r="D13" s="35">
        <v>80344</v>
      </c>
      <c r="E13" s="39">
        <v>0.9944179714091218</v>
      </c>
      <c r="F13" s="35">
        <v>16110</v>
      </c>
      <c r="G13" s="39">
        <v>1.1302090641223517</v>
      </c>
      <c r="H13" s="35">
        <v>27322</v>
      </c>
      <c r="I13" s="39">
        <v>0.9379656012908099</v>
      </c>
      <c r="J13" s="35">
        <v>8075</v>
      </c>
      <c r="K13" s="39">
        <v>0.5978824226269805</v>
      </c>
      <c r="L13" s="35">
        <v>12092</v>
      </c>
      <c r="M13" s="39">
        <v>0.7609338619344282</v>
      </c>
      <c r="N13" s="35">
        <v>63599</v>
      </c>
      <c r="O13" s="39">
        <v>0.873852706787579</v>
      </c>
      <c r="P13" s="35">
        <v>2895</v>
      </c>
      <c r="Q13" s="39">
        <v>1.2826761187416924</v>
      </c>
      <c r="R13" s="35">
        <v>66494</v>
      </c>
      <c r="S13" s="39">
        <v>0.8861494995802071</v>
      </c>
      <c r="T13" s="36">
        <v>112328</v>
      </c>
      <c r="U13" s="41">
        <v>1.2935052970981116</v>
      </c>
    </row>
    <row r="14" spans="1:21" ht="12.75">
      <c r="A14" s="8" t="s">
        <v>23</v>
      </c>
      <c r="B14" s="35">
        <v>112328</v>
      </c>
      <c r="C14" s="39">
        <v>1.2935052970981116</v>
      </c>
      <c r="D14" s="35">
        <v>74917</v>
      </c>
      <c r="E14" s="39">
        <v>0.9210464844662462</v>
      </c>
      <c r="F14" s="35">
        <v>17815</v>
      </c>
      <c r="G14" s="39">
        <v>0.9949734710974588</v>
      </c>
      <c r="H14" s="35">
        <v>30931</v>
      </c>
      <c r="I14" s="39">
        <v>0.9165012296660642</v>
      </c>
      <c r="J14" s="35">
        <v>9507</v>
      </c>
      <c r="K14" s="39">
        <v>0.5697590794678173</v>
      </c>
      <c r="L14" s="35">
        <v>13033</v>
      </c>
      <c r="M14" s="39">
        <v>0.6728793432804998</v>
      </c>
      <c r="N14" s="35">
        <v>71286</v>
      </c>
      <c r="O14" s="39">
        <v>0.8127558175329783</v>
      </c>
      <c r="P14" s="35">
        <v>4039</v>
      </c>
      <c r="Q14" s="39">
        <v>2.4272836538461537</v>
      </c>
      <c r="R14" s="35">
        <v>75325</v>
      </c>
      <c r="S14" s="39">
        <v>0.8428160630167948</v>
      </c>
      <c r="T14" s="36">
        <v>111920</v>
      </c>
      <c r="U14" s="41">
        <v>1.4201964317437759</v>
      </c>
    </row>
    <row r="15" spans="1:21" ht="12.75">
      <c r="A15" s="8" t="s">
        <v>24</v>
      </c>
      <c r="B15" s="36">
        <v>111920</v>
      </c>
      <c r="C15" s="39">
        <v>1.4201964317437759</v>
      </c>
      <c r="D15" s="35">
        <v>70264</v>
      </c>
      <c r="E15" s="39">
        <v>0.8268395721295849</v>
      </c>
      <c r="F15" s="35">
        <v>17761</v>
      </c>
      <c r="G15" s="39">
        <v>1.1759136652542372</v>
      </c>
      <c r="H15" s="35">
        <v>29679</v>
      </c>
      <c r="I15" s="39">
        <v>1.0664390945023356</v>
      </c>
      <c r="J15" s="35">
        <v>9086</v>
      </c>
      <c r="K15" s="39">
        <v>0.8050682261208577</v>
      </c>
      <c r="L15" s="35">
        <v>15285</v>
      </c>
      <c r="M15" s="39">
        <v>1.161297675125361</v>
      </c>
      <c r="N15" s="35">
        <v>71811</v>
      </c>
      <c r="O15" s="39">
        <v>1.0657297201032916</v>
      </c>
      <c r="P15" s="35">
        <v>6109</v>
      </c>
      <c r="Q15" s="39">
        <v>3.830094043887147</v>
      </c>
      <c r="R15" s="35">
        <v>77920</v>
      </c>
      <c r="S15" s="39">
        <v>1.1296519129564928</v>
      </c>
      <c r="T15" s="36">
        <v>104264</v>
      </c>
      <c r="U15" s="41">
        <v>1.090422305423665</v>
      </c>
    </row>
    <row r="16" spans="1:21" ht="12.75">
      <c r="A16" s="8" t="s">
        <v>25</v>
      </c>
      <c r="B16" s="35">
        <v>104264</v>
      </c>
      <c r="C16" s="39">
        <v>1.090422305423665</v>
      </c>
      <c r="D16" s="35">
        <v>69424</v>
      </c>
      <c r="E16" s="39">
        <v>0.8975307045895281</v>
      </c>
      <c r="F16" s="35">
        <v>17109</v>
      </c>
      <c r="G16" s="39">
        <v>1.0831908831908832</v>
      </c>
      <c r="H16" s="35">
        <v>32890</v>
      </c>
      <c r="I16" s="39">
        <v>1.2191415227222182</v>
      </c>
      <c r="J16" s="35">
        <v>9768</v>
      </c>
      <c r="K16" s="39">
        <v>0.807740014884644</v>
      </c>
      <c r="L16" s="35">
        <v>14593</v>
      </c>
      <c r="M16" s="39">
        <v>0.9608876012379008</v>
      </c>
      <c r="N16" s="35">
        <v>74360</v>
      </c>
      <c r="O16" s="39">
        <v>1.0614820207557136</v>
      </c>
      <c r="P16" s="35">
        <v>4436</v>
      </c>
      <c r="Q16" s="39">
        <v>2.6279620853080567</v>
      </c>
      <c r="R16" s="35">
        <v>78796</v>
      </c>
      <c r="S16" s="39">
        <v>1.0983398614460351</v>
      </c>
      <c r="T16" s="36">
        <v>94892</v>
      </c>
      <c r="U16" s="41">
        <v>0.9299854953153789</v>
      </c>
    </row>
    <row r="17" spans="1:21" ht="12.75">
      <c r="A17" s="8" t="s">
        <v>26</v>
      </c>
      <c r="B17" s="35">
        <v>94892</v>
      </c>
      <c r="C17" s="39">
        <v>0.9299854953153789</v>
      </c>
      <c r="D17" s="35">
        <v>74308</v>
      </c>
      <c r="E17" s="39">
        <v>0.9449015144771811</v>
      </c>
      <c r="F17" s="35">
        <v>14966</v>
      </c>
      <c r="G17" s="39">
        <v>0.9652992776057792</v>
      </c>
      <c r="H17" s="35">
        <v>31802</v>
      </c>
      <c r="I17" s="39">
        <v>1.1682891884941773</v>
      </c>
      <c r="J17" s="35">
        <v>8996</v>
      </c>
      <c r="K17" s="39">
        <v>0.7410214168039538</v>
      </c>
      <c r="L17" s="35">
        <v>14092</v>
      </c>
      <c r="M17" s="39">
        <v>0.9707908514742353</v>
      </c>
      <c r="N17" s="35">
        <v>69856</v>
      </c>
      <c r="O17" s="39">
        <v>1.006846254738329</v>
      </c>
      <c r="P17" s="35">
        <v>3975</v>
      </c>
      <c r="Q17" s="39">
        <v>2.280550774526678</v>
      </c>
      <c r="R17" s="35">
        <v>73831</v>
      </c>
      <c r="S17" s="39">
        <v>1.0380602890726056</v>
      </c>
      <c r="T17" s="36">
        <v>95370</v>
      </c>
      <c r="U17" s="41">
        <v>0.8705375480361104</v>
      </c>
    </row>
    <row r="18" spans="1:21" ht="12.75">
      <c r="A18" s="10" t="s">
        <v>64</v>
      </c>
      <c r="B18" s="35">
        <v>94892</v>
      </c>
      <c r="C18" s="39">
        <v>0.9299854953153789</v>
      </c>
      <c r="D18" s="35">
        <v>892063</v>
      </c>
      <c r="E18" s="39">
        <v>0.9840923657696835</v>
      </c>
      <c r="F18" s="35">
        <v>202454</v>
      </c>
      <c r="G18" s="39">
        <v>1.0717862928414879</v>
      </c>
      <c r="H18" s="35">
        <v>369042</v>
      </c>
      <c r="I18" s="39">
        <v>1.063681012716603</v>
      </c>
      <c r="J18" s="35">
        <v>124927</v>
      </c>
      <c r="K18" s="39">
        <v>0.7723605383716545</v>
      </c>
      <c r="L18" s="35">
        <v>166178</v>
      </c>
      <c r="M18" s="39">
        <v>0.9338990671012701</v>
      </c>
      <c r="N18" s="35">
        <v>862601</v>
      </c>
      <c r="O18" s="39">
        <v>0.9852340699165876</v>
      </c>
      <c r="P18" s="35">
        <v>43627</v>
      </c>
      <c r="Q18" s="39">
        <v>2.023046603292372</v>
      </c>
      <c r="R18" s="35">
        <v>906228</v>
      </c>
      <c r="S18" s="39">
        <v>1.0101817646757196</v>
      </c>
      <c r="T18" s="35">
        <v>95370</v>
      </c>
      <c r="U18" s="41">
        <v>0.8705375480361104</v>
      </c>
    </row>
    <row r="19" spans="1:21" ht="12.75">
      <c r="A19" s="10" t="s">
        <v>28</v>
      </c>
      <c r="B19" s="36">
        <v>106065</v>
      </c>
      <c r="C19" s="39">
        <v>1.110186522640206</v>
      </c>
      <c r="D19" s="36">
        <v>443913</v>
      </c>
      <c r="E19" s="39">
        <v>1.0481041887523934</v>
      </c>
      <c r="F19" s="36">
        <v>100377</v>
      </c>
      <c r="G19" s="39">
        <v>1.0685907126280154</v>
      </c>
      <c r="H19" s="36">
        <v>185178</v>
      </c>
      <c r="I19" s="39">
        <v>1.0845486172119339</v>
      </c>
      <c r="J19" s="36">
        <v>70822</v>
      </c>
      <c r="K19" s="39">
        <v>0.8556171698500719</v>
      </c>
      <c r="L19" s="36">
        <v>83939</v>
      </c>
      <c r="M19" s="39">
        <v>0.9935961174242425</v>
      </c>
      <c r="N19" s="36">
        <v>440316</v>
      </c>
      <c r="O19" s="39">
        <v>1.0194175431610288</v>
      </c>
      <c r="P19" s="36">
        <v>19062</v>
      </c>
      <c r="Q19" s="39">
        <v>1.7932267168391345</v>
      </c>
      <c r="R19" s="36">
        <v>459378</v>
      </c>
      <c r="S19" s="39">
        <v>1.038003972351709</v>
      </c>
      <c r="T19" s="36">
        <v>94079</v>
      </c>
      <c r="U19" s="41">
        <v>1.1828628905513296</v>
      </c>
    </row>
    <row r="20" spans="1:21" ht="12.75">
      <c r="A20" s="10" t="s">
        <v>29</v>
      </c>
      <c r="B20" s="36">
        <v>94892</v>
      </c>
      <c r="C20" s="39">
        <v>0.9299854953153789</v>
      </c>
      <c r="D20" s="36">
        <v>448150</v>
      </c>
      <c r="E20" s="39">
        <v>0.9279543798038696</v>
      </c>
      <c r="F20" s="36">
        <v>102077</v>
      </c>
      <c r="G20" s="39">
        <v>1.074947346251053</v>
      </c>
      <c r="H20" s="36">
        <v>183864</v>
      </c>
      <c r="I20" s="39">
        <v>1.0434604951023234</v>
      </c>
      <c r="J20" s="36">
        <v>54105</v>
      </c>
      <c r="K20" s="39">
        <v>0.6850988933066579</v>
      </c>
      <c r="L20" s="36">
        <v>82239</v>
      </c>
      <c r="M20" s="39">
        <v>0.8799379413652899</v>
      </c>
      <c r="N20" s="36">
        <v>422285</v>
      </c>
      <c r="O20" s="39">
        <v>0.9519499549143372</v>
      </c>
      <c r="P20" s="36">
        <v>24565</v>
      </c>
      <c r="Q20" s="39">
        <v>2.246456332876086</v>
      </c>
      <c r="R20" s="36">
        <v>446850</v>
      </c>
      <c r="S20" s="39">
        <v>0.983092611130056</v>
      </c>
      <c r="T20" s="36">
        <v>95370</v>
      </c>
      <c r="U20" s="41">
        <v>0.8705375480361104</v>
      </c>
    </row>
    <row r="21" spans="1:21" ht="12.75">
      <c r="A21" s="10" t="s">
        <v>30</v>
      </c>
      <c r="B21" s="36">
        <v>112904</v>
      </c>
      <c r="C21" s="39">
        <v>1.0214413664573796</v>
      </c>
      <c r="D21" s="36">
        <v>214529</v>
      </c>
      <c r="E21" s="39">
        <v>1.0440078642827249</v>
      </c>
      <c r="F21" s="36">
        <v>48227</v>
      </c>
      <c r="G21" s="39">
        <v>1.06921627314045</v>
      </c>
      <c r="H21" s="36">
        <v>84599</v>
      </c>
      <c r="I21" s="39">
        <v>1.08483900337253</v>
      </c>
      <c r="J21" s="36">
        <v>38263</v>
      </c>
      <c r="K21" s="39">
        <v>0.9499726898058494</v>
      </c>
      <c r="L21" s="36">
        <v>41962</v>
      </c>
      <c r="M21" s="39">
        <v>1.0779110688689666</v>
      </c>
      <c r="N21" s="36">
        <v>213051</v>
      </c>
      <c r="O21" s="39">
        <v>1.0531698756766108</v>
      </c>
      <c r="P21" s="36">
        <v>8456</v>
      </c>
      <c r="Q21" s="39">
        <v>1.744944283945522</v>
      </c>
      <c r="R21" s="36">
        <v>221507</v>
      </c>
      <c r="S21" s="39">
        <v>1.0693537252402951</v>
      </c>
      <c r="T21" s="36">
        <v>102575</v>
      </c>
      <c r="U21" s="41">
        <v>1.0585655314757483</v>
      </c>
    </row>
    <row r="22" spans="1:21" ht="12.75">
      <c r="A22" s="10" t="s">
        <v>31</v>
      </c>
      <c r="B22" s="36">
        <v>106065</v>
      </c>
      <c r="C22" s="39">
        <v>1.110186522640206</v>
      </c>
      <c r="D22" s="36">
        <v>229384</v>
      </c>
      <c r="E22" s="39">
        <v>1.051964430665939</v>
      </c>
      <c r="F22" s="36">
        <v>52150</v>
      </c>
      <c r="G22" s="39">
        <v>1.0680128612095272</v>
      </c>
      <c r="H22" s="36">
        <v>100579</v>
      </c>
      <c r="I22" s="39">
        <v>1.0843044879742127</v>
      </c>
      <c r="J22" s="36">
        <v>32559</v>
      </c>
      <c r="K22" s="39">
        <v>0.7661842569714084</v>
      </c>
      <c r="L22" s="36">
        <v>41977</v>
      </c>
      <c r="M22" s="39">
        <v>0.921538495312946</v>
      </c>
      <c r="N22" s="36">
        <v>227265</v>
      </c>
      <c r="O22" s="39">
        <v>0.9896835834414764</v>
      </c>
      <c r="P22" s="36">
        <v>10606</v>
      </c>
      <c r="Q22" s="39">
        <v>1.8336791147994467</v>
      </c>
      <c r="R22" s="36">
        <v>237871</v>
      </c>
      <c r="S22" s="39">
        <v>1.010419763994257</v>
      </c>
      <c r="T22" s="36">
        <v>94079</v>
      </c>
      <c r="U22" s="41">
        <v>1.1828628905513296</v>
      </c>
    </row>
    <row r="23" spans="1:21" ht="12.75">
      <c r="A23" s="10" t="s">
        <v>32</v>
      </c>
      <c r="B23" s="36">
        <v>112328</v>
      </c>
      <c r="C23" s="39">
        <v>1.2935052970981116</v>
      </c>
      <c r="D23" s="36">
        <v>234154</v>
      </c>
      <c r="E23" s="39">
        <v>0.9676824782827907</v>
      </c>
      <c r="F23" s="36">
        <v>52241</v>
      </c>
      <c r="G23" s="39">
        <v>1.075869596556624</v>
      </c>
      <c r="H23" s="36">
        <v>89493</v>
      </c>
      <c r="I23" s="39">
        <v>0.9502638648502288</v>
      </c>
      <c r="J23" s="36">
        <v>26255</v>
      </c>
      <c r="K23" s="39">
        <v>0.6041882407087792</v>
      </c>
      <c r="L23" s="36">
        <v>38269</v>
      </c>
      <c r="M23" s="39">
        <v>0.756379088842771</v>
      </c>
      <c r="N23" s="36">
        <v>206258</v>
      </c>
      <c r="O23" s="39">
        <v>0.8710808162713697</v>
      </c>
      <c r="P23" s="36">
        <v>10045</v>
      </c>
      <c r="Q23" s="39">
        <v>1.6999492299881536</v>
      </c>
      <c r="R23" s="36">
        <v>216303</v>
      </c>
      <c r="S23" s="39">
        <v>0.8912617998871002</v>
      </c>
      <c r="T23" s="36">
        <v>111920</v>
      </c>
      <c r="U23" s="41">
        <v>1.4201964317437759</v>
      </c>
    </row>
    <row r="24" spans="1:21" ht="13.5" thickBot="1">
      <c r="A24" s="11" t="s">
        <v>33</v>
      </c>
      <c r="B24" s="38">
        <v>94892</v>
      </c>
      <c r="C24" s="40">
        <v>0.9299854953153789</v>
      </c>
      <c r="D24" s="38">
        <v>213996</v>
      </c>
      <c r="E24" s="40">
        <v>0.8880607544507615</v>
      </c>
      <c r="F24" s="38">
        <v>49836</v>
      </c>
      <c r="G24" s="40">
        <v>1.0739822856280843</v>
      </c>
      <c r="H24" s="38">
        <v>94371</v>
      </c>
      <c r="I24" s="40">
        <v>1.1504589840178474</v>
      </c>
      <c r="J24" s="38">
        <v>27850</v>
      </c>
      <c r="K24" s="40">
        <v>0.7840873898476871</v>
      </c>
      <c r="L24" s="38">
        <v>43970</v>
      </c>
      <c r="M24" s="40">
        <v>1.0257786072553365</v>
      </c>
      <c r="N24" s="38">
        <v>216027</v>
      </c>
      <c r="O24" s="40">
        <v>1.0445371731394089</v>
      </c>
      <c r="P24" s="38">
        <v>14520</v>
      </c>
      <c r="Q24" s="40">
        <v>2.888977317946677</v>
      </c>
      <c r="R24" s="38">
        <v>230547</v>
      </c>
      <c r="S24" s="40">
        <v>1.088296938284193</v>
      </c>
      <c r="T24" s="38">
        <v>95370</v>
      </c>
      <c r="U24" s="42">
        <v>0.8705375480361104</v>
      </c>
    </row>
    <row r="27" ht="12.75">
      <c r="B27" s="68"/>
    </row>
    <row r="28" ht="12.75">
      <c r="B28" s="68"/>
    </row>
    <row r="29" ht="12.75">
      <c r="B29" s="68"/>
    </row>
    <row r="30" ht="12.75">
      <c r="B30" s="68"/>
    </row>
    <row r="31" ht="12.75">
      <c r="B31" s="68"/>
    </row>
    <row r="32" ht="12.75">
      <c r="B32" s="68"/>
    </row>
    <row r="33" ht="12.75">
      <c r="B33" s="68"/>
    </row>
    <row r="34" ht="12.75">
      <c r="B34" s="68"/>
    </row>
    <row r="35" ht="12.75">
      <c r="B35" s="68"/>
    </row>
    <row r="36" ht="12.75">
      <c r="B36" s="68"/>
    </row>
  </sheetData>
  <sheetProtection/>
  <mergeCells count="1">
    <mergeCell ref="A1:U1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36"/>
  <sheetViews>
    <sheetView zoomScale="76" zoomScaleNormal="76" zoomScalePageLayoutView="0" workbookViewId="0" topLeftCell="A1">
      <selection activeCell="G31" sqref="G31"/>
    </sheetView>
  </sheetViews>
  <sheetFormatPr defaultColWidth="9.00390625" defaultRowHeight="13.5"/>
  <cols>
    <col min="1" max="1" width="10.625" style="0" customWidth="1"/>
    <col min="2" max="3" width="9.25390625" style="0" customWidth="1"/>
    <col min="4" max="4" width="10.25390625" style="0" customWidth="1"/>
    <col min="5" max="5" width="9.25390625" style="0" customWidth="1"/>
    <col min="6" max="6" width="11.25390625" style="0" customWidth="1"/>
    <col min="7" max="9" width="9.25390625" style="0" customWidth="1"/>
    <col min="10" max="10" width="11.25390625" style="0" customWidth="1"/>
    <col min="11" max="17" width="9.25390625" style="0" customWidth="1"/>
    <col min="18" max="18" width="10.25390625" style="0" customWidth="1"/>
    <col min="19" max="21" width="9.25390625" style="0" customWidth="1"/>
  </cols>
  <sheetData>
    <row r="1" spans="1:21" ht="12.75">
      <c r="A1" s="69" t="s">
        <v>61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ht="13.5" thickBot="1">
      <c r="A2" s="3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2.75">
      <c r="A3" s="25"/>
      <c r="B3" s="28" t="s">
        <v>2</v>
      </c>
      <c r="C3" s="28" t="s">
        <v>3</v>
      </c>
      <c r="D3" s="30" t="s">
        <v>4</v>
      </c>
      <c r="E3" s="31"/>
      <c r="F3" s="28" t="s">
        <v>5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 t="s">
        <v>6</v>
      </c>
      <c r="S3" s="28" t="s">
        <v>3</v>
      </c>
      <c r="T3" s="31" t="s">
        <v>7</v>
      </c>
      <c r="U3" s="16" t="s">
        <v>3</v>
      </c>
    </row>
    <row r="4" spans="1:21" ht="12.75">
      <c r="A4" s="26"/>
      <c r="B4" s="22"/>
      <c r="C4" s="22"/>
      <c r="D4" s="19" t="s">
        <v>8</v>
      </c>
      <c r="E4" s="19" t="s">
        <v>3</v>
      </c>
      <c r="F4" s="21" t="s">
        <v>9</v>
      </c>
      <c r="G4" s="21"/>
      <c r="H4" s="21"/>
      <c r="I4" s="21"/>
      <c r="J4" s="21"/>
      <c r="K4" s="21"/>
      <c r="L4" s="21"/>
      <c r="M4" s="21"/>
      <c r="N4" s="21"/>
      <c r="O4" s="21"/>
      <c r="P4" s="21" t="s">
        <v>10</v>
      </c>
      <c r="Q4" s="22"/>
      <c r="R4" s="22"/>
      <c r="S4" s="22"/>
      <c r="T4" s="32"/>
      <c r="U4" s="17"/>
    </row>
    <row r="5" spans="1:21" ht="13.5" thickBot="1">
      <c r="A5" s="27"/>
      <c r="B5" s="29"/>
      <c r="C5" s="29"/>
      <c r="D5" s="20"/>
      <c r="E5" s="20"/>
      <c r="F5" s="1" t="s">
        <v>11</v>
      </c>
      <c r="G5" s="1" t="s">
        <v>3</v>
      </c>
      <c r="H5" s="1" t="s">
        <v>12</v>
      </c>
      <c r="I5" s="1" t="s">
        <v>3</v>
      </c>
      <c r="J5" s="1" t="s">
        <v>13</v>
      </c>
      <c r="K5" s="1" t="s">
        <v>3</v>
      </c>
      <c r="L5" s="1" t="s">
        <v>14</v>
      </c>
      <c r="M5" s="1" t="s">
        <v>3</v>
      </c>
      <c r="N5" s="1" t="s">
        <v>15</v>
      </c>
      <c r="O5" s="1" t="s">
        <v>3</v>
      </c>
      <c r="P5" s="1" t="s">
        <v>8</v>
      </c>
      <c r="Q5" s="1" t="s">
        <v>3</v>
      </c>
      <c r="R5" s="29"/>
      <c r="S5" s="29"/>
      <c r="T5" s="33"/>
      <c r="U5" s="18"/>
    </row>
    <row r="6" spans="1:21" ht="12.75">
      <c r="A6" s="2">
        <v>38718</v>
      </c>
      <c r="B6" s="35">
        <v>98555</v>
      </c>
      <c r="C6" s="39">
        <v>1.131528490568204</v>
      </c>
      <c r="D6" s="35">
        <v>74675</v>
      </c>
      <c r="E6" s="39">
        <v>0.905283192706818</v>
      </c>
      <c r="F6" s="35">
        <v>13770</v>
      </c>
      <c r="G6" s="39">
        <v>1.0028402883985144</v>
      </c>
      <c r="H6" s="35">
        <v>24174</v>
      </c>
      <c r="I6" s="39">
        <v>1.010154193305754</v>
      </c>
      <c r="J6" s="35">
        <v>13047</v>
      </c>
      <c r="K6" s="39">
        <v>1.0648004570309313</v>
      </c>
      <c r="L6" s="35">
        <v>12459</v>
      </c>
      <c r="M6" s="39">
        <v>0.8768386234076994</v>
      </c>
      <c r="N6" s="35">
        <v>63450</v>
      </c>
      <c r="O6" s="39">
        <v>0.9894891148399975</v>
      </c>
      <c r="P6" s="35">
        <v>1340</v>
      </c>
      <c r="Q6" s="39">
        <v>0.7900943396226415</v>
      </c>
      <c r="R6" s="35">
        <v>64790</v>
      </c>
      <c r="S6" s="39">
        <v>0.9843512610148891</v>
      </c>
      <c r="T6" s="36">
        <v>108440</v>
      </c>
      <c r="U6" s="43">
        <v>1.0349895966556588</v>
      </c>
    </row>
    <row r="7" spans="1:21" ht="12.75">
      <c r="A7" s="8" t="s">
        <v>16</v>
      </c>
      <c r="B7" s="35">
        <v>108440</v>
      </c>
      <c r="C7" s="39">
        <v>1.0349895966556588</v>
      </c>
      <c r="D7" s="35">
        <v>67628</v>
      </c>
      <c r="E7" s="39">
        <v>0.9409505788067676</v>
      </c>
      <c r="F7" s="35">
        <v>14374</v>
      </c>
      <c r="G7" s="39">
        <v>1.0087017543859649</v>
      </c>
      <c r="H7" s="35">
        <v>24776</v>
      </c>
      <c r="I7" s="39">
        <v>1.0118435024095402</v>
      </c>
      <c r="J7" s="35">
        <v>13030</v>
      </c>
      <c r="K7" s="39">
        <v>1.0637603069638337</v>
      </c>
      <c r="L7" s="35">
        <v>11975</v>
      </c>
      <c r="M7" s="39">
        <v>0.865183151506394</v>
      </c>
      <c r="N7" s="35">
        <v>64155</v>
      </c>
      <c r="O7" s="39">
        <v>0.9896492148212137</v>
      </c>
      <c r="P7" s="35">
        <v>1379</v>
      </c>
      <c r="Q7" s="39">
        <v>0.5789252728799328</v>
      </c>
      <c r="R7" s="35">
        <v>65534</v>
      </c>
      <c r="S7" s="39">
        <v>0.9750922509225092</v>
      </c>
      <c r="T7" s="36">
        <v>110534</v>
      </c>
      <c r="U7" s="41">
        <v>1.0108461060101694</v>
      </c>
    </row>
    <row r="8" spans="1:21" ht="12.75">
      <c r="A8" s="8" t="s">
        <v>17</v>
      </c>
      <c r="B8" s="35">
        <v>110534</v>
      </c>
      <c r="C8" s="39">
        <v>1.0100148029020999</v>
      </c>
      <c r="D8" s="35">
        <v>63183</v>
      </c>
      <c r="E8" s="39">
        <v>0.859515712148007</v>
      </c>
      <c r="F8" s="35">
        <v>16961</v>
      </c>
      <c r="G8" s="39">
        <v>1.019168369186396</v>
      </c>
      <c r="H8" s="35">
        <v>29033</v>
      </c>
      <c r="I8" s="39">
        <v>0.9239704665520972</v>
      </c>
      <c r="J8" s="35">
        <v>14201</v>
      </c>
      <c r="K8" s="39">
        <v>0.9204692766398755</v>
      </c>
      <c r="L8" s="35">
        <v>14495</v>
      </c>
      <c r="M8" s="39">
        <v>0.7995035852178709</v>
      </c>
      <c r="N8" s="35">
        <v>74690</v>
      </c>
      <c r="O8" s="39">
        <v>0.9150719168851535</v>
      </c>
      <c r="P8" s="35">
        <v>2127</v>
      </c>
      <c r="Q8" s="39">
        <v>0.47350845948352627</v>
      </c>
      <c r="R8" s="35">
        <v>76817</v>
      </c>
      <c r="S8" s="39">
        <v>0.8920384606451912</v>
      </c>
      <c r="T8" s="36">
        <v>96900</v>
      </c>
      <c r="U8" s="41">
        <v>1.0006815787843113</v>
      </c>
    </row>
    <row r="9" spans="1:21" ht="12.75">
      <c r="A9" s="8" t="s">
        <v>18</v>
      </c>
      <c r="B9" s="35">
        <v>96900</v>
      </c>
      <c r="C9" s="39">
        <v>1.0006815787843113</v>
      </c>
      <c r="D9" s="35">
        <v>71207</v>
      </c>
      <c r="E9" s="39">
        <v>0.8849327666343548</v>
      </c>
      <c r="F9" s="35">
        <v>15931</v>
      </c>
      <c r="G9" s="39">
        <v>0.9821219406941619</v>
      </c>
      <c r="H9" s="35">
        <v>30931</v>
      </c>
      <c r="I9" s="39">
        <v>0.9598746276067527</v>
      </c>
      <c r="J9" s="35">
        <v>13516</v>
      </c>
      <c r="K9" s="39">
        <v>0.860288969511807</v>
      </c>
      <c r="L9" s="35">
        <v>14221</v>
      </c>
      <c r="M9" s="39">
        <v>0.8472950428979981</v>
      </c>
      <c r="N9" s="35">
        <v>74599</v>
      </c>
      <c r="O9" s="39">
        <v>0.9216580182851495</v>
      </c>
      <c r="P9" s="35">
        <v>2386</v>
      </c>
      <c r="Q9" s="39">
        <v>0.772168284789644</v>
      </c>
      <c r="R9" s="35">
        <v>76985</v>
      </c>
      <c r="S9" s="39">
        <v>0.9161608949184815</v>
      </c>
      <c r="T9" s="36">
        <v>91122</v>
      </c>
      <c r="U9" s="41">
        <v>0.9769700868446446</v>
      </c>
    </row>
    <row r="10" spans="1:21" ht="12.75">
      <c r="A10" s="8" t="s">
        <v>19</v>
      </c>
      <c r="B10" s="35">
        <v>91122</v>
      </c>
      <c r="C10" s="39">
        <v>0.9769700868446446</v>
      </c>
      <c r="D10" s="35">
        <v>77302</v>
      </c>
      <c r="E10" s="39">
        <v>0.996082777104863</v>
      </c>
      <c r="F10" s="35">
        <v>14754</v>
      </c>
      <c r="G10" s="39">
        <v>0.9546425105143966</v>
      </c>
      <c r="H10" s="35">
        <v>28775</v>
      </c>
      <c r="I10" s="39">
        <v>1.0592284473238607</v>
      </c>
      <c r="J10" s="35">
        <v>12915</v>
      </c>
      <c r="K10" s="39">
        <v>1.0391020999275886</v>
      </c>
      <c r="L10" s="35">
        <v>14978</v>
      </c>
      <c r="M10" s="39">
        <v>1.0158708627238198</v>
      </c>
      <c r="N10" s="35">
        <v>71422</v>
      </c>
      <c r="O10" s="39">
        <v>1.0233257873169614</v>
      </c>
      <c r="P10" s="35">
        <v>1464</v>
      </c>
      <c r="Q10" s="39">
        <v>0.5958485958485958</v>
      </c>
      <c r="R10" s="35">
        <v>72886</v>
      </c>
      <c r="S10" s="39">
        <v>1.0087888056912706</v>
      </c>
      <c r="T10" s="36">
        <v>95538</v>
      </c>
      <c r="U10" s="41">
        <v>0.9686996197718631</v>
      </c>
    </row>
    <row r="11" spans="1:21" ht="12.75">
      <c r="A11" s="8" t="s">
        <v>20</v>
      </c>
      <c r="B11" s="35">
        <v>95538</v>
      </c>
      <c r="C11" s="39">
        <v>0.9686996197718631</v>
      </c>
      <c r="D11" s="35">
        <v>69544</v>
      </c>
      <c r="E11" s="39">
        <v>0.9340030621289854</v>
      </c>
      <c r="F11" s="35">
        <v>18144</v>
      </c>
      <c r="G11" s="39">
        <v>1.1640469622121</v>
      </c>
      <c r="H11" s="35">
        <v>33053</v>
      </c>
      <c r="I11" s="39">
        <v>1.1864388527944292</v>
      </c>
      <c r="J11" s="35">
        <v>16064</v>
      </c>
      <c r="K11" s="39">
        <v>1.2127434697267099</v>
      </c>
      <c r="L11" s="35">
        <v>16352</v>
      </c>
      <c r="M11" s="39">
        <v>1.1512250070402703</v>
      </c>
      <c r="N11" s="35">
        <v>83613</v>
      </c>
      <c r="O11" s="39">
        <v>1.179375423155044</v>
      </c>
      <c r="P11" s="35">
        <v>1934</v>
      </c>
      <c r="Q11" s="39">
        <v>0.675043630017452</v>
      </c>
      <c r="R11" s="35">
        <v>85547</v>
      </c>
      <c r="S11" s="39">
        <v>1.1597863369531325</v>
      </c>
      <c r="T11" s="36">
        <v>79535</v>
      </c>
      <c r="U11" s="41">
        <v>0.8016671370398742</v>
      </c>
    </row>
    <row r="12" spans="1:21" ht="12.75">
      <c r="A12" s="8" t="s">
        <v>21</v>
      </c>
      <c r="B12" s="35">
        <v>79535</v>
      </c>
      <c r="C12" s="39">
        <v>0.8016671370398742</v>
      </c>
      <c r="D12" s="35">
        <v>79840</v>
      </c>
      <c r="E12" s="39">
        <v>1.0715484035485645</v>
      </c>
      <c r="F12" s="35">
        <v>16398</v>
      </c>
      <c r="G12" s="39">
        <v>1.1073743922204213</v>
      </c>
      <c r="H12" s="35">
        <v>31299</v>
      </c>
      <c r="I12" s="39">
        <v>1.0837228627817597</v>
      </c>
      <c r="J12" s="35">
        <v>13263</v>
      </c>
      <c r="K12" s="39">
        <v>0.9075543998905159</v>
      </c>
      <c r="L12" s="35">
        <v>15335</v>
      </c>
      <c r="M12" s="39">
        <v>0.9837064596831099</v>
      </c>
      <c r="N12" s="35">
        <v>76295</v>
      </c>
      <c r="O12" s="39">
        <v>1.0325204352297948</v>
      </c>
      <c r="P12" s="35">
        <v>1988</v>
      </c>
      <c r="Q12" s="39">
        <v>0.8967072620658547</v>
      </c>
      <c r="R12" s="35">
        <v>78283</v>
      </c>
      <c r="S12" s="39">
        <v>1.0285642959439751</v>
      </c>
      <c r="T12" s="36">
        <v>81082</v>
      </c>
      <c r="U12" s="41">
        <v>0.8306560668770233</v>
      </c>
    </row>
    <row r="13" spans="1:21" ht="12.75">
      <c r="A13" s="8" t="s">
        <v>22</v>
      </c>
      <c r="B13" s="35">
        <v>81082</v>
      </c>
      <c r="C13" s="39">
        <v>0.8306560668770233</v>
      </c>
      <c r="D13" s="35">
        <v>80795</v>
      </c>
      <c r="E13" s="39">
        <v>1.1410594997669723</v>
      </c>
      <c r="F13" s="35">
        <v>14254</v>
      </c>
      <c r="G13" s="39">
        <v>1.0556172702362439</v>
      </c>
      <c r="H13" s="35">
        <v>29129</v>
      </c>
      <c r="I13" s="39">
        <v>1.0922419288312273</v>
      </c>
      <c r="J13" s="35">
        <v>13506</v>
      </c>
      <c r="K13" s="39">
        <v>0.9874250621435883</v>
      </c>
      <c r="L13" s="35">
        <v>15891</v>
      </c>
      <c r="M13" s="39">
        <v>1.117274836532377</v>
      </c>
      <c r="N13" s="35">
        <v>72780</v>
      </c>
      <c r="O13" s="39">
        <v>1.0691463575867084</v>
      </c>
      <c r="P13" s="35">
        <v>2257</v>
      </c>
      <c r="Q13" s="39">
        <v>0.9724256785868161</v>
      </c>
      <c r="R13" s="35">
        <v>75037</v>
      </c>
      <c r="S13" s="39">
        <v>1.065957325908458</v>
      </c>
      <c r="T13" s="36">
        <v>86840</v>
      </c>
      <c r="U13" s="41">
        <v>0.8858964549859729</v>
      </c>
    </row>
    <row r="14" spans="1:21" ht="12.75">
      <c r="A14" s="8" t="s">
        <v>23</v>
      </c>
      <c r="B14" s="35">
        <v>86840</v>
      </c>
      <c r="C14" s="39">
        <v>0.8858964549859729</v>
      </c>
      <c r="D14" s="35">
        <v>81339</v>
      </c>
      <c r="E14" s="39">
        <v>1.1562375618354466</v>
      </c>
      <c r="F14" s="35">
        <v>17905</v>
      </c>
      <c r="G14" s="39">
        <v>1.1774957253715639</v>
      </c>
      <c r="H14" s="35">
        <v>33749</v>
      </c>
      <c r="I14" s="39">
        <v>1.1029805869664684</v>
      </c>
      <c r="J14" s="35">
        <v>16686</v>
      </c>
      <c r="K14" s="39">
        <v>1.1784730560067802</v>
      </c>
      <c r="L14" s="35">
        <v>19369</v>
      </c>
      <c r="M14" s="39">
        <v>1.1556682577565633</v>
      </c>
      <c r="N14" s="35">
        <v>87709</v>
      </c>
      <c r="O14" s="39">
        <v>1.1431904383300966</v>
      </c>
      <c r="P14" s="35">
        <v>1664</v>
      </c>
      <c r="Q14" s="39">
        <v>0.7408726625111309</v>
      </c>
      <c r="R14" s="35">
        <v>89373</v>
      </c>
      <c r="S14" s="39">
        <v>1.1317479010751055</v>
      </c>
      <c r="T14" s="36">
        <v>78806</v>
      </c>
      <c r="U14" s="41">
        <v>0.8814594425305355</v>
      </c>
    </row>
    <row r="15" spans="1:21" ht="12.75">
      <c r="A15" s="8" t="s">
        <v>24</v>
      </c>
      <c r="B15" s="35">
        <v>78806</v>
      </c>
      <c r="C15" s="39">
        <v>0.8814594425305355</v>
      </c>
      <c r="D15" s="35">
        <v>84979</v>
      </c>
      <c r="E15" s="39">
        <v>1.1335672171384361</v>
      </c>
      <c r="F15" s="35">
        <v>15104</v>
      </c>
      <c r="G15" s="39">
        <v>1.005793434108011</v>
      </c>
      <c r="H15" s="35">
        <v>27830</v>
      </c>
      <c r="I15" s="39">
        <v>0.9575419763281035</v>
      </c>
      <c r="J15" s="35">
        <v>11286</v>
      </c>
      <c r="K15" s="39">
        <v>0.7026959716082436</v>
      </c>
      <c r="L15" s="35">
        <v>13162</v>
      </c>
      <c r="M15" s="39">
        <v>0.7686288250408783</v>
      </c>
      <c r="N15" s="35">
        <v>67382</v>
      </c>
      <c r="O15" s="39">
        <v>0.8720782750498278</v>
      </c>
      <c r="P15" s="35">
        <v>1595</v>
      </c>
      <c r="Q15" s="39">
        <v>0.686612139474817</v>
      </c>
      <c r="R15" s="35">
        <v>68977</v>
      </c>
      <c r="S15" s="39">
        <v>0.866664991393283</v>
      </c>
      <c r="T15" s="36">
        <v>95618</v>
      </c>
      <c r="U15" s="41">
        <v>1.1278234510090703</v>
      </c>
    </row>
    <row r="16" spans="1:21" ht="12.75">
      <c r="A16" s="8" t="s">
        <v>25</v>
      </c>
      <c r="B16" s="35">
        <v>95618</v>
      </c>
      <c r="C16" s="39">
        <v>1.0767186532289847</v>
      </c>
      <c r="D16" s="35">
        <v>77350</v>
      </c>
      <c r="E16" s="39">
        <v>1.0031384551538103</v>
      </c>
      <c r="F16" s="35">
        <v>15795</v>
      </c>
      <c r="G16" s="39">
        <v>1.1732154794622298</v>
      </c>
      <c r="H16" s="35">
        <v>26978</v>
      </c>
      <c r="I16" s="39">
        <v>1.051159166179622</v>
      </c>
      <c r="J16" s="35">
        <v>12093</v>
      </c>
      <c r="K16" s="39">
        <v>0.9371512709237446</v>
      </c>
      <c r="L16" s="35">
        <v>15187</v>
      </c>
      <c r="M16" s="39">
        <v>1.1211427727742507</v>
      </c>
      <c r="N16" s="35">
        <v>70053</v>
      </c>
      <c r="O16" s="39">
        <v>1.0682393485620179</v>
      </c>
      <c r="P16" s="35">
        <v>1688</v>
      </c>
      <c r="Q16" s="39">
        <v>0.9483146067415731</v>
      </c>
      <c r="R16" s="35">
        <v>71741</v>
      </c>
      <c r="S16" s="39">
        <v>1.0650702217999346</v>
      </c>
      <c r="T16" s="36">
        <v>102036</v>
      </c>
      <c r="U16" s="41">
        <v>1.035320379483537</v>
      </c>
    </row>
    <row r="17" spans="1:21" ht="12.75">
      <c r="A17" s="8" t="s">
        <v>26</v>
      </c>
      <c r="B17" s="35">
        <v>102036</v>
      </c>
      <c r="C17" s="39">
        <v>1.203524374565056</v>
      </c>
      <c r="D17" s="35">
        <v>78641</v>
      </c>
      <c r="E17" s="39">
        <v>1.023798055016729</v>
      </c>
      <c r="F17" s="35">
        <v>15504</v>
      </c>
      <c r="G17" s="39">
        <v>1.0511186440677966</v>
      </c>
      <c r="H17" s="35">
        <v>27221</v>
      </c>
      <c r="I17" s="39">
        <v>0.9838085944558893</v>
      </c>
      <c r="J17" s="35">
        <v>12140</v>
      </c>
      <c r="K17" s="39">
        <v>0.9253048780487805</v>
      </c>
      <c r="L17" s="35">
        <v>14516</v>
      </c>
      <c r="M17" s="39">
        <v>0.938210961737332</v>
      </c>
      <c r="N17" s="35">
        <v>69381</v>
      </c>
      <c r="O17" s="39">
        <v>0.9770458098041148</v>
      </c>
      <c r="P17" s="35">
        <v>1743</v>
      </c>
      <c r="Q17" s="39">
        <v>0.9803149606299213</v>
      </c>
      <c r="R17" s="35">
        <v>71124</v>
      </c>
      <c r="S17" s="39">
        <v>0.9771256645921774</v>
      </c>
      <c r="T17" s="36">
        <v>109553</v>
      </c>
      <c r="U17" s="41">
        <v>1.2336354934969878</v>
      </c>
    </row>
    <row r="18" spans="1:21" ht="12.75">
      <c r="A18" s="10" t="s">
        <v>62</v>
      </c>
      <c r="B18" s="35">
        <v>102036</v>
      </c>
      <c r="C18" s="39">
        <v>1.203524374565056</v>
      </c>
      <c r="D18" s="35">
        <v>906483</v>
      </c>
      <c r="E18" s="39">
        <v>1.0016929093398428</v>
      </c>
      <c r="F18" s="35">
        <v>188894</v>
      </c>
      <c r="G18" s="39">
        <v>1.057441794069405</v>
      </c>
      <c r="H18" s="35">
        <v>346948</v>
      </c>
      <c r="I18" s="39">
        <v>1.0337093381481017</v>
      </c>
      <c r="J18" s="35">
        <v>161747</v>
      </c>
      <c r="K18" s="39">
        <v>0.9752490171960543</v>
      </c>
      <c r="L18" s="35">
        <v>177940</v>
      </c>
      <c r="M18" s="39">
        <v>0.9637862489573517</v>
      </c>
      <c r="N18" s="35">
        <v>875529</v>
      </c>
      <c r="O18" s="39">
        <v>1.0124707283650094</v>
      </c>
      <c r="P18" s="35">
        <v>21565</v>
      </c>
      <c r="Q18" s="39">
        <v>0.7273923162545958</v>
      </c>
      <c r="R18" s="35">
        <v>897094</v>
      </c>
      <c r="S18" s="39">
        <v>1.003021046699881</v>
      </c>
      <c r="T18" s="35">
        <v>109553</v>
      </c>
      <c r="U18" s="41">
        <v>1.2336354934969878</v>
      </c>
    </row>
    <row r="19" spans="1:21" ht="12.75">
      <c r="A19" s="10" t="s">
        <v>28</v>
      </c>
      <c r="B19" s="36">
        <v>95538</v>
      </c>
      <c r="C19" s="39">
        <v>0.9686996197718631</v>
      </c>
      <c r="D19" s="36">
        <v>423539</v>
      </c>
      <c r="E19" s="39">
        <v>0.9199370112945265</v>
      </c>
      <c r="F19" s="36">
        <v>93934</v>
      </c>
      <c r="G19" s="39">
        <v>1.0222884879089307</v>
      </c>
      <c r="H19" s="36">
        <v>170742</v>
      </c>
      <c r="I19" s="39">
        <v>1.0218687158862396</v>
      </c>
      <c r="J19" s="36">
        <v>82773</v>
      </c>
      <c r="K19" s="39">
        <v>1.0179177529637464</v>
      </c>
      <c r="L19" s="36">
        <v>84480</v>
      </c>
      <c r="M19" s="39">
        <v>0.9191400470014797</v>
      </c>
      <c r="N19" s="36">
        <v>431929</v>
      </c>
      <c r="O19" s="39">
        <v>0.9993683509099912</v>
      </c>
      <c r="P19" s="36">
        <v>10630</v>
      </c>
      <c r="Q19" s="39">
        <v>0.6259568955364504</v>
      </c>
      <c r="R19" s="36">
        <v>442559</v>
      </c>
      <c r="S19" s="39">
        <v>0.9852510329842559</v>
      </c>
      <c r="T19" s="36">
        <v>79535</v>
      </c>
      <c r="U19" s="41">
        <v>0.8016671370398742</v>
      </c>
    </row>
    <row r="20" spans="1:21" ht="12.75">
      <c r="A20" s="10" t="s">
        <v>29</v>
      </c>
      <c r="B20" s="36">
        <v>102036</v>
      </c>
      <c r="C20" s="39">
        <v>1.203524374565056</v>
      </c>
      <c r="D20" s="36">
        <v>482944</v>
      </c>
      <c r="E20" s="39">
        <v>1.0863635443402444</v>
      </c>
      <c r="F20" s="36">
        <v>94960</v>
      </c>
      <c r="G20" s="39">
        <v>1.0946776257392186</v>
      </c>
      <c r="H20" s="36">
        <v>176206</v>
      </c>
      <c r="I20" s="39">
        <v>1.0454475336110023</v>
      </c>
      <c r="J20" s="36">
        <v>78974</v>
      </c>
      <c r="K20" s="39">
        <v>0.9342055455663859</v>
      </c>
      <c r="L20" s="36">
        <v>93460</v>
      </c>
      <c r="M20" s="39">
        <v>1.0080462497573182</v>
      </c>
      <c r="N20" s="36">
        <v>443600</v>
      </c>
      <c r="O20" s="39">
        <v>1.0255627764176047</v>
      </c>
      <c r="P20" s="36">
        <v>10935</v>
      </c>
      <c r="Q20" s="39">
        <v>0.8634030793525463</v>
      </c>
      <c r="R20" s="36">
        <v>454535</v>
      </c>
      <c r="S20" s="39">
        <v>1.0209497583152145</v>
      </c>
      <c r="T20" s="36">
        <v>109553</v>
      </c>
      <c r="U20" s="41">
        <v>1.2336354934969878</v>
      </c>
    </row>
    <row r="21" spans="1:21" ht="12.75">
      <c r="A21" s="10" t="s">
        <v>30</v>
      </c>
      <c r="B21" s="36">
        <v>110534</v>
      </c>
      <c r="C21" s="39">
        <v>1.0100148029020999</v>
      </c>
      <c r="D21" s="36">
        <v>205486</v>
      </c>
      <c r="E21" s="39">
        <v>0.9017685522447009</v>
      </c>
      <c r="F21" s="36">
        <v>45105</v>
      </c>
      <c r="G21" s="39">
        <v>1.0108016045537054</v>
      </c>
      <c r="H21" s="36">
        <v>77983</v>
      </c>
      <c r="I21" s="39">
        <v>0.9767532158468919</v>
      </c>
      <c r="J21" s="36">
        <v>40278</v>
      </c>
      <c r="K21" s="39">
        <v>1.0087152516904583</v>
      </c>
      <c r="L21" s="36">
        <v>38929</v>
      </c>
      <c r="M21" s="39">
        <v>0.8429839757470766</v>
      </c>
      <c r="N21" s="36">
        <v>202295</v>
      </c>
      <c r="O21" s="39">
        <v>0.9606927796668123</v>
      </c>
      <c r="P21" s="36">
        <v>4846</v>
      </c>
      <c r="Q21" s="39">
        <v>0.565460910151692</v>
      </c>
      <c r="R21" s="36">
        <v>207141</v>
      </c>
      <c r="S21" s="39">
        <v>0.9452364220459794</v>
      </c>
      <c r="T21" s="36">
        <v>96900</v>
      </c>
      <c r="U21" s="41">
        <v>1.0006815787843113</v>
      </c>
    </row>
    <row r="22" spans="1:21" ht="12.75">
      <c r="A22" s="10" t="s">
        <v>31</v>
      </c>
      <c r="B22" s="36">
        <v>95538</v>
      </c>
      <c r="C22" s="39">
        <v>0.9686996197718631</v>
      </c>
      <c r="D22" s="36">
        <v>218053</v>
      </c>
      <c r="E22" s="39">
        <v>0.9377413667053713</v>
      </c>
      <c r="F22" s="36">
        <v>48829</v>
      </c>
      <c r="G22" s="39">
        <v>1.0331337409813173</v>
      </c>
      <c r="H22" s="36">
        <v>92759</v>
      </c>
      <c r="I22" s="39">
        <v>1.0631525862760605</v>
      </c>
      <c r="J22" s="36">
        <v>42495</v>
      </c>
      <c r="K22" s="39">
        <v>1.0267965012323008</v>
      </c>
      <c r="L22" s="36">
        <v>45551</v>
      </c>
      <c r="M22" s="39">
        <v>0.9960421586635179</v>
      </c>
      <c r="N22" s="36">
        <v>229634</v>
      </c>
      <c r="O22" s="39">
        <v>1.03611424446149</v>
      </c>
      <c r="P22" s="36">
        <v>5784</v>
      </c>
      <c r="Q22" s="39">
        <v>0.6875891583452212</v>
      </c>
      <c r="R22" s="36">
        <v>235418</v>
      </c>
      <c r="S22" s="39">
        <v>1.0233696455429877</v>
      </c>
      <c r="T22" s="36">
        <v>79535</v>
      </c>
      <c r="U22" s="41">
        <v>0.8016671370398742</v>
      </c>
    </row>
    <row r="23" spans="1:21" ht="12.75">
      <c r="A23" s="10" t="s">
        <v>32</v>
      </c>
      <c r="B23" s="36">
        <v>86840</v>
      </c>
      <c r="C23" s="39">
        <v>0.8858964549859729</v>
      </c>
      <c r="D23" s="36">
        <v>241974</v>
      </c>
      <c r="E23" s="39">
        <v>1.1219953260627642</v>
      </c>
      <c r="F23" s="36">
        <v>48557</v>
      </c>
      <c r="G23" s="39">
        <v>1.1158168072247627</v>
      </c>
      <c r="H23" s="36">
        <v>94177</v>
      </c>
      <c r="I23" s="39">
        <v>1.0932000742907555</v>
      </c>
      <c r="J23" s="36">
        <v>43455</v>
      </c>
      <c r="K23" s="39">
        <v>1.023650797389932</v>
      </c>
      <c r="L23" s="36">
        <v>50595</v>
      </c>
      <c r="M23" s="39">
        <v>1.086382375676372</v>
      </c>
      <c r="N23" s="36">
        <v>236784</v>
      </c>
      <c r="O23" s="39">
        <v>1.0827480245829675</v>
      </c>
      <c r="P23" s="36">
        <v>5909</v>
      </c>
      <c r="Q23" s="39">
        <v>0.8710200471698113</v>
      </c>
      <c r="R23" s="36">
        <v>242693</v>
      </c>
      <c r="S23" s="39">
        <v>1.076377554640931</v>
      </c>
      <c r="T23" s="36">
        <v>78806</v>
      </c>
      <c r="U23" s="41">
        <v>0.8814594425305355</v>
      </c>
    </row>
    <row r="24" spans="1:21" ht="13.5" thickBot="1">
      <c r="A24" s="11" t="s">
        <v>33</v>
      </c>
      <c r="B24" s="38">
        <v>102036</v>
      </c>
      <c r="C24" s="40">
        <v>1.203524374565056</v>
      </c>
      <c r="D24" s="38">
        <v>240970</v>
      </c>
      <c r="E24" s="40">
        <v>1.0527902414728665</v>
      </c>
      <c r="F24" s="38">
        <v>46403</v>
      </c>
      <c r="G24" s="40">
        <v>1.0733981031690956</v>
      </c>
      <c r="H24" s="38">
        <v>82029</v>
      </c>
      <c r="I24" s="40">
        <v>0.9955217359644651</v>
      </c>
      <c r="J24" s="38">
        <v>35519</v>
      </c>
      <c r="K24" s="40">
        <v>0.8439824165379589</v>
      </c>
      <c r="L24" s="38">
        <v>42865</v>
      </c>
      <c r="M24" s="40">
        <v>0.9289801048935894</v>
      </c>
      <c r="N24" s="38">
        <v>206816</v>
      </c>
      <c r="O24" s="40">
        <v>0.967085174534147</v>
      </c>
      <c r="P24" s="38">
        <v>5026</v>
      </c>
      <c r="Q24" s="40">
        <v>0.8546165618092161</v>
      </c>
      <c r="R24" s="38">
        <v>211842</v>
      </c>
      <c r="S24" s="40">
        <v>0.9640750719044672</v>
      </c>
      <c r="T24" s="38">
        <v>109553</v>
      </c>
      <c r="U24" s="42">
        <v>1.2336354934969878</v>
      </c>
    </row>
    <row r="27" ht="12.75">
      <c r="B27" s="68"/>
    </row>
    <row r="28" ht="12.75">
      <c r="B28" s="68"/>
    </row>
    <row r="29" ht="12.75">
      <c r="B29" s="68"/>
    </row>
    <row r="30" ht="12.75">
      <c r="B30" s="68"/>
    </row>
    <row r="31" ht="12.75">
      <c r="B31" s="68"/>
    </row>
    <row r="32" ht="12.75">
      <c r="B32" s="68"/>
    </row>
    <row r="33" ht="12.75">
      <c r="B33" s="68"/>
    </row>
    <row r="34" ht="12.75">
      <c r="B34" s="68"/>
    </row>
    <row r="35" ht="12.75">
      <c r="B35" s="68"/>
    </row>
    <row r="36" ht="12.75">
      <c r="B36" s="68"/>
    </row>
  </sheetData>
  <sheetProtection/>
  <mergeCells count="1">
    <mergeCell ref="A1:U1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zoomScale="85" zoomScaleNormal="85" zoomScalePageLayoutView="0" workbookViewId="0" topLeftCell="A1">
      <selection activeCell="T17" sqref="T17"/>
    </sheetView>
  </sheetViews>
  <sheetFormatPr defaultColWidth="9.00390625" defaultRowHeight="13.5"/>
  <cols>
    <col min="1" max="1" width="10.625" style="0" customWidth="1"/>
    <col min="2" max="3" width="9.25390625" style="0" customWidth="1"/>
    <col min="4" max="4" width="10.25390625" style="0" customWidth="1"/>
    <col min="5" max="5" width="9.25390625" style="0" customWidth="1"/>
    <col min="6" max="6" width="11.25390625" style="0" customWidth="1"/>
    <col min="7" max="9" width="9.25390625" style="0" customWidth="1"/>
    <col min="10" max="10" width="11.25390625" style="0" customWidth="1"/>
    <col min="11" max="17" width="9.25390625" style="0" customWidth="1"/>
    <col min="18" max="18" width="10.25390625" style="0" customWidth="1"/>
    <col min="19" max="21" width="9.25390625" style="0" customWidth="1"/>
  </cols>
  <sheetData>
    <row r="1" spans="1:21" ht="12.75">
      <c r="A1" s="69" t="s">
        <v>92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ht="13.5" thickBot="1">
      <c r="A2" s="3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2.75">
      <c r="A3" s="25"/>
      <c r="B3" s="28" t="s">
        <v>2</v>
      </c>
      <c r="C3" s="28" t="s">
        <v>3</v>
      </c>
      <c r="D3" s="30" t="s">
        <v>4</v>
      </c>
      <c r="E3" s="31"/>
      <c r="F3" s="28" t="s">
        <v>5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 t="s">
        <v>6</v>
      </c>
      <c r="S3" s="28" t="s">
        <v>3</v>
      </c>
      <c r="T3" s="31" t="s">
        <v>7</v>
      </c>
      <c r="U3" s="16" t="s">
        <v>3</v>
      </c>
    </row>
    <row r="4" spans="1:21" ht="12.75">
      <c r="A4" s="26"/>
      <c r="B4" s="22"/>
      <c r="C4" s="22"/>
      <c r="D4" s="19" t="s">
        <v>8</v>
      </c>
      <c r="E4" s="19" t="s">
        <v>3</v>
      </c>
      <c r="F4" s="21" t="s">
        <v>9</v>
      </c>
      <c r="G4" s="21"/>
      <c r="H4" s="21"/>
      <c r="I4" s="21"/>
      <c r="J4" s="21"/>
      <c r="K4" s="21"/>
      <c r="L4" s="21"/>
      <c r="M4" s="21"/>
      <c r="N4" s="21"/>
      <c r="O4" s="21"/>
      <c r="P4" s="21" t="s">
        <v>10</v>
      </c>
      <c r="Q4" s="22"/>
      <c r="R4" s="22"/>
      <c r="S4" s="22"/>
      <c r="T4" s="32"/>
      <c r="U4" s="17"/>
    </row>
    <row r="5" spans="1:21" ht="13.5" thickBot="1">
      <c r="A5" s="27"/>
      <c r="B5" s="29"/>
      <c r="C5" s="29"/>
      <c r="D5" s="20"/>
      <c r="E5" s="20"/>
      <c r="F5" s="1" t="s">
        <v>11</v>
      </c>
      <c r="G5" s="1" t="s">
        <v>3</v>
      </c>
      <c r="H5" s="1" t="s">
        <v>12</v>
      </c>
      <c r="I5" s="1" t="s">
        <v>3</v>
      </c>
      <c r="J5" s="1" t="s">
        <v>13</v>
      </c>
      <c r="K5" s="1" t="s">
        <v>3</v>
      </c>
      <c r="L5" s="1" t="s">
        <v>14</v>
      </c>
      <c r="M5" s="1" t="s">
        <v>3</v>
      </c>
      <c r="N5" s="1" t="s">
        <v>15</v>
      </c>
      <c r="O5" s="1" t="s">
        <v>3</v>
      </c>
      <c r="P5" s="1" t="s">
        <v>8</v>
      </c>
      <c r="Q5" s="1" t="s">
        <v>3</v>
      </c>
      <c r="R5" s="29"/>
      <c r="S5" s="29"/>
      <c r="T5" s="33"/>
      <c r="U5" s="18"/>
    </row>
    <row r="6" spans="1:21" ht="12.75">
      <c r="A6" s="2">
        <v>44927</v>
      </c>
      <c r="B6" s="35">
        <v>108331</v>
      </c>
      <c r="C6" s="39">
        <f>B6/'2022'!B6</f>
        <v>0.9802113682838994</v>
      </c>
      <c r="D6" s="35">
        <v>48964</v>
      </c>
      <c r="E6" s="39">
        <f>D6/'2022'!D6</f>
        <v>0.8231042076420059</v>
      </c>
      <c r="F6" s="35">
        <v>5000</v>
      </c>
      <c r="G6" s="39">
        <f>F6/'2022'!F6</f>
        <v>0.9549274255156608</v>
      </c>
      <c r="H6" s="35">
        <v>17949</v>
      </c>
      <c r="I6" s="39">
        <f>H6/'2022'!H6</f>
        <v>0.8871589561091341</v>
      </c>
      <c r="J6" s="35">
        <v>6599</v>
      </c>
      <c r="K6" s="39">
        <f>J6/'2022'!J6</f>
        <v>0.9556842867487328</v>
      </c>
      <c r="L6" s="35">
        <v>13047</v>
      </c>
      <c r="M6" s="39">
        <f>L6/'2022'!L6</f>
        <v>0.968956554028964</v>
      </c>
      <c r="N6" s="35">
        <f>+F6+H6+J6+L6</f>
        <v>42595</v>
      </c>
      <c r="O6" s="39">
        <f>N6/'2022'!N6</f>
        <v>0.9292508399144814</v>
      </c>
      <c r="P6" s="35">
        <v>2586</v>
      </c>
      <c r="Q6" s="39">
        <f>P6/'2022'!P6</f>
        <v>0.7211377579475738</v>
      </c>
      <c r="R6" s="35">
        <f>+N6+P6</f>
        <v>45181</v>
      </c>
      <c r="S6" s="39">
        <f>R6/'2022'!R6</f>
        <v>0.9141510197474911</v>
      </c>
      <c r="T6" s="35">
        <v>112114</v>
      </c>
      <c r="U6" s="39">
        <f>T6/'2022'!T6</f>
        <v>0.9769091352688997</v>
      </c>
    </row>
    <row r="7" spans="1:21" ht="12.75">
      <c r="A7" s="8" t="s">
        <v>16</v>
      </c>
      <c r="B7" s="35">
        <v>112114</v>
      </c>
      <c r="C7" s="39">
        <f>B7/'2022'!B7</f>
        <v>0.9769091352688997</v>
      </c>
      <c r="D7" s="35">
        <v>46301</v>
      </c>
      <c r="E7" s="39">
        <f>D7/'2022'!D7</f>
        <v>0.7856415651406659</v>
      </c>
      <c r="F7" s="35">
        <v>4860</v>
      </c>
      <c r="G7" s="39">
        <f>F7/'2022'!F7</f>
        <v>0.8942042318307267</v>
      </c>
      <c r="H7" s="35">
        <v>21124</v>
      </c>
      <c r="I7" s="39">
        <f>H7/'2022'!H7</f>
        <v>0.9247067063561548</v>
      </c>
      <c r="J7" s="35">
        <v>6239</v>
      </c>
      <c r="K7" s="39">
        <f>J7/'2022'!J7</f>
        <v>0.8693047234220427</v>
      </c>
      <c r="L7" s="35">
        <v>12757</v>
      </c>
      <c r="M7" s="39">
        <f>L7/'2022'!L7</f>
        <v>0.9583082932692307</v>
      </c>
      <c r="N7" s="35">
        <f aca="true" t="shared" si="0" ref="N7:N17">+F7+H7+J7+L7</f>
        <v>44980</v>
      </c>
      <c r="O7" s="39">
        <f>N7/'2022'!N7</f>
        <v>0.9223261154855643</v>
      </c>
      <c r="P7" s="35">
        <v>3747</v>
      </c>
      <c r="Q7" s="39">
        <f>P7/'2022'!P7</f>
        <v>0.6329391891891892</v>
      </c>
      <c r="R7" s="35">
        <f aca="true" t="shared" si="1" ref="R7:R17">+N7+P7</f>
        <v>48727</v>
      </c>
      <c r="S7" s="39">
        <f>R7/'2022'!R7</f>
        <v>0.8909998537156232</v>
      </c>
      <c r="T7" s="35">
        <v>109688</v>
      </c>
      <c r="U7" s="39">
        <f>T7/'2022'!T7</f>
        <v>1.1114849117402672</v>
      </c>
    </row>
    <row r="8" spans="1:21" ht="12.75">
      <c r="A8" s="8" t="s">
        <v>17</v>
      </c>
      <c r="B8" s="35">
        <v>109688</v>
      </c>
      <c r="C8" s="39">
        <f>B8/'2022'!B8</f>
        <v>1.1114849117402672</v>
      </c>
      <c r="D8" s="35">
        <v>47682</v>
      </c>
      <c r="E8" s="39">
        <f>D8/'2022'!D8</f>
        <v>0.9421085908480202</v>
      </c>
      <c r="F8" s="35">
        <v>5762</v>
      </c>
      <c r="G8" s="39">
        <f>F8/'2022'!F8</f>
        <v>0.8452398415725393</v>
      </c>
      <c r="H8" s="35">
        <v>24218</v>
      </c>
      <c r="I8" s="39">
        <f>H8/'2022'!H8</f>
        <v>0.8709004602991944</v>
      </c>
      <c r="J8" s="35">
        <v>7171</v>
      </c>
      <c r="K8" s="39">
        <f>J8/'2022'!J8</f>
        <v>0.7479140592407175</v>
      </c>
      <c r="L8" s="35">
        <v>14123</v>
      </c>
      <c r="M8" s="39">
        <f>L8/'2022'!L8</f>
        <v>0.8491462241462241</v>
      </c>
      <c r="N8" s="35">
        <f t="shared" si="0"/>
        <v>51274</v>
      </c>
      <c r="O8" s="39">
        <f>N8/'2022'!N8</f>
        <v>0.8426986605308571</v>
      </c>
      <c r="P8" s="35">
        <v>3816</v>
      </c>
      <c r="Q8" s="39">
        <f>P8/'2022'!P8</f>
        <v>0.6528656971770744</v>
      </c>
      <c r="R8" s="35">
        <f t="shared" si="1"/>
        <v>55090</v>
      </c>
      <c r="S8" s="39">
        <f>R8/'2022'!R8</f>
        <v>0.8260608786924576</v>
      </c>
      <c r="T8" s="35">
        <v>102280</v>
      </c>
      <c r="U8" s="39">
        <f>T8/'2022'!T8</f>
        <v>1.0390613094935743</v>
      </c>
    </row>
    <row r="9" spans="1:21" ht="12.75">
      <c r="A9" s="8" t="s">
        <v>18</v>
      </c>
      <c r="B9" s="35">
        <v>12280</v>
      </c>
      <c r="C9" s="39">
        <f>B9/'2022'!B9</f>
        <v>0.12475237466348352</v>
      </c>
      <c r="D9" s="35">
        <v>49108</v>
      </c>
      <c r="E9" s="39">
        <f>D9/'2022'!D9</f>
        <v>0.8461790298957526</v>
      </c>
      <c r="F9" s="35">
        <v>5862</v>
      </c>
      <c r="G9" s="39">
        <f>F9/'2022'!F9</f>
        <v>0.9377699568069109</v>
      </c>
      <c r="H9" s="35">
        <v>23067</v>
      </c>
      <c r="I9" s="39">
        <f>H9/'2022'!H9</f>
        <v>0.9341513789333009</v>
      </c>
      <c r="J9" s="35">
        <v>6310</v>
      </c>
      <c r="K9" s="39">
        <f>J9/'2022'!J9</f>
        <v>0.9005280433851862</v>
      </c>
      <c r="L9" s="35">
        <v>13269</v>
      </c>
      <c r="M9" s="39">
        <f>L9/'2022'!L9</f>
        <v>0.9173176633252679</v>
      </c>
      <c r="N9" s="35">
        <f t="shared" si="0"/>
        <v>48508</v>
      </c>
      <c r="O9" s="39">
        <f>N9/'2022'!N9</f>
        <v>0.925442612942613</v>
      </c>
      <c r="P9" s="35">
        <v>2957</v>
      </c>
      <c r="Q9" s="39">
        <f>P9/'2022'!P9</f>
        <v>0.503747870528109</v>
      </c>
      <c r="R9" s="35">
        <f t="shared" si="1"/>
        <v>51465</v>
      </c>
      <c r="S9" s="39">
        <f>R9/'2022'!R9</f>
        <v>0.8829736128744466</v>
      </c>
      <c r="T9" s="35">
        <v>99923</v>
      </c>
      <c r="U9" s="39">
        <f>T9/'2022'!T9</f>
        <v>1.0151165743891908</v>
      </c>
    </row>
    <row r="10" spans="1:21" ht="12.75">
      <c r="A10" s="8" t="s">
        <v>19</v>
      </c>
      <c r="B10" s="35">
        <v>99923</v>
      </c>
      <c r="C10" s="39">
        <f>B10/'2022'!B10</f>
        <v>0.9646008301959649</v>
      </c>
      <c r="D10" s="35">
        <v>48237</v>
      </c>
      <c r="E10" s="39">
        <f>D10/'2022'!D10</f>
        <v>0.7797769156159069</v>
      </c>
      <c r="F10" s="35">
        <v>4681</v>
      </c>
      <c r="G10" s="39">
        <f>F10/'2022'!F10</f>
        <v>0.9276654776060246</v>
      </c>
      <c r="H10" s="35">
        <v>19242</v>
      </c>
      <c r="I10" s="39">
        <f>H10/'2022'!H10</f>
        <v>0.7931247681464079</v>
      </c>
      <c r="J10" s="35">
        <v>5808</v>
      </c>
      <c r="K10" s="39">
        <f>J10/'2022'!J10</f>
        <v>0.6922526817640048</v>
      </c>
      <c r="L10" s="35">
        <v>12548</v>
      </c>
      <c r="M10" s="39">
        <f>L10/'2022'!L10</f>
        <v>0.821634363541121</v>
      </c>
      <c r="N10" s="35">
        <f t="shared" si="0"/>
        <v>42279</v>
      </c>
      <c r="O10" s="39">
        <f>N10/'2022'!N10</f>
        <v>0.7981838433800903</v>
      </c>
      <c r="P10" s="35">
        <v>2932</v>
      </c>
      <c r="Q10" s="39">
        <f>P10/'2022'!P10</f>
        <v>0.784796573875803</v>
      </c>
      <c r="R10" s="35">
        <f t="shared" si="1"/>
        <v>45211</v>
      </c>
      <c r="S10" s="39">
        <f>R10/'2022'!R10</f>
        <v>0.7973018252358699</v>
      </c>
      <c r="T10" s="35">
        <v>102949</v>
      </c>
      <c r="U10" s="39">
        <f>T10/'2022'!T10</f>
        <v>7.575349521707138</v>
      </c>
    </row>
    <row r="11" spans="1:21" ht="12.75">
      <c r="A11" s="8" t="s">
        <v>20</v>
      </c>
      <c r="B11" s="35">
        <v>102949</v>
      </c>
      <c r="C11" s="39">
        <f>B11/'2022'!B11</f>
        <v>0.9234750627915321</v>
      </c>
      <c r="D11" s="35">
        <v>42357</v>
      </c>
      <c r="E11" s="39">
        <f>D11/'2022'!D11</f>
        <v>0.6719280434023922</v>
      </c>
      <c r="F11" s="35">
        <v>5526</v>
      </c>
      <c r="G11" s="39">
        <f>F11/'2022'!F11</f>
        <v>0.8692779613025012</v>
      </c>
      <c r="H11" s="35">
        <v>23072</v>
      </c>
      <c r="I11" s="39">
        <f>H11/'2022'!H11</f>
        <v>1.0072030383725499</v>
      </c>
      <c r="J11" s="35">
        <v>6022</v>
      </c>
      <c r="K11" s="39">
        <f>J11/'2022'!J11</f>
        <v>0.9002840484377336</v>
      </c>
      <c r="L11" s="35">
        <v>13704</v>
      </c>
      <c r="M11" s="39">
        <f>L11/'2022'!L11</f>
        <v>0.9514684440741512</v>
      </c>
      <c r="N11" s="35">
        <f t="shared" si="0"/>
        <v>48324</v>
      </c>
      <c r="O11" s="39">
        <f>N11/'2022'!N11</f>
        <v>0.9596473111446501</v>
      </c>
      <c r="P11" s="35">
        <v>2209</v>
      </c>
      <c r="Q11" s="39">
        <f>P11/'2022'!P11</f>
        <v>0.46097662771285475</v>
      </c>
      <c r="R11" s="35">
        <f t="shared" si="1"/>
        <v>50533</v>
      </c>
      <c r="S11" s="39">
        <f>R11/'2022'!R11</f>
        <v>0.9163160948719808</v>
      </c>
      <c r="T11" s="35">
        <v>94773</v>
      </c>
      <c r="U11" s="39">
        <f>T11/'2022'!T11</f>
        <v>0.8501345532831001</v>
      </c>
    </row>
    <row r="12" spans="1:21" ht="12.75">
      <c r="A12" s="8" t="s">
        <v>21</v>
      </c>
      <c r="B12" s="35">
        <v>94773</v>
      </c>
      <c r="C12" s="39">
        <f>B12/'2022'!B12</f>
        <v>0.8368107368328109</v>
      </c>
      <c r="D12" s="35">
        <v>43542</v>
      </c>
      <c r="E12" s="39">
        <f>D12/'2022'!D12</f>
        <v>0.7812326186417871</v>
      </c>
      <c r="F12" s="35">
        <v>4970</v>
      </c>
      <c r="G12" s="39">
        <f>F12/'2022'!F12</f>
        <v>0.7815694291555276</v>
      </c>
      <c r="H12" s="35">
        <v>22170</v>
      </c>
      <c r="I12" s="39">
        <f>H12/'2022'!H12</f>
        <v>0.9014027241309209</v>
      </c>
      <c r="J12" s="35">
        <v>5726</v>
      </c>
      <c r="K12" s="39">
        <f>J12/'2022'!J12</f>
        <v>0.8987600062784492</v>
      </c>
      <c r="L12" s="35">
        <v>13536</v>
      </c>
      <c r="M12" s="39">
        <f>L12/'2022'!L12</f>
        <v>1.0337559187414083</v>
      </c>
      <c r="N12" s="35">
        <f t="shared" si="0"/>
        <v>46402</v>
      </c>
      <c r="O12" s="39">
        <f>N12/'2022'!N12</f>
        <v>0.9203276542573237</v>
      </c>
      <c r="P12" s="35">
        <v>3444</v>
      </c>
      <c r="Q12" s="39">
        <f>P12/'2022'!P12</f>
        <v>0.9726066083027394</v>
      </c>
      <c r="R12" s="35">
        <f t="shared" si="1"/>
        <v>49846</v>
      </c>
      <c r="S12" s="39">
        <f>R12/'2022'!R12</f>
        <v>0.9237583395107487</v>
      </c>
      <c r="T12" s="35">
        <v>88469</v>
      </c>
      <c r="U12" s="39">
        <f>T12/'2022'!T12</f>
        <v>0.7811487351551808</v>
      </c>
    </row>
    <row r="13" spans="1:21" ht="12.75">
      <c r="A13" s="8" t="s">
        <v>22</v>
      </c>
      <c r="B13" s="35">
        <v>88469</v>
      </c>
      <c r="C13" s="39">
        <f>B13/'2022'!B13</f>
        <v>0.7028433420987821</v>
      </c>
      <c r="D13" s="35">
        <v>47164</v>
      </c>
      <c r="E13" s="39">
        <f>D13/'2022'!D13</f>
        <v>0.7980237221028409</v>
      </c>
      <c r="F13" s="35">
        <v>3781</v>
      </c>
      <c r="G13" s="39">
        <f>F13/'2022'!F13</f>
        <v>0.8110253110253111</v>
      </c>
      <c r="H13" s="35">
        <v>18581</v>
      </c>
      <c r="I13" s="39">
        <f>H13/'2022'!H13</f>
        <v>0.917806865892813</v>
      </c>
      <c r="J13" s="35">
        <v>5296</v>
      </c>
      <c r="K13" s="39">
        <f>J13/'2022'!J13</f>
        <v>0.9475755949185901</v>
      </c>
      <c r="L13" s="35">
        <v>12285</v>
      </c>
      <c r="M13" s="39">
        <f>L13/'2022'!L13</f>
        <v>0.9854014598540146</v>
      </c>
      <c r="N13" s="35">
        <f t="shared" si="0"/>
        <v>39943</v>
      </c>
      <c r="O13" s="39">
        <f>N13/'2022'!N13</f>
        <v>0.9297069571491748</v>
      </c>
      <c r="P13" s="35">
        <v>2673</v>
      </c>
      <c r="Q13" s="39">
        <f>P13/'2022'!P13</f>
        <v>0.759375</v>
      </c>
      <c r="R13" s="35">
        <f t="shared" si="1"/>
        <v>42616</v>
      </c>
      <c r="S13" s="39">
        <f>R13/'2022'!R13</f>
        <v>0.9168082955058838</v>
      </c>
      <c r="T13" s="35">
        <v>93017</v>
      </c>
      <c r="U13" s="39">
        <f>T13/'2022'!T13</f>
        <v>0.7389749986097098</v>
      </c>
    </row>
    <row r="14" spans="1:21" ht="12.75">
      <c r="A14" s="8" t="s">
        <v>23</v>
      </c>
      <c r="B14" s="35">
        <v>93017</v>
      </c>
      <c r="C14" s="39">
        <f>B14/'2022'!B14</f>
        <v>0.8176312365950564</v>
      </c>
      <c r="D14" s="35">
        <v>53746</v>
      </c>
      <c r="E14" s="39">
        <f>D14/'2022'!D14</f>
        <v>1.226321673854017</v>
      </c>
      <c r="F14" s="35">
        <v>4212</v>
      </c>
      <c r="G14" s="39">
        <f>F14/'2022'!F14</f>
        <v>0.7869955156950673</v>
      </c>
      <c r="H14" s="35">
        <v>22231</v>
      </c>
      <c r="I14" s="39">
        <f>H14/'2022'!H14</f>
        <v>0.9228310502283105</v>
      </c>
      <c r="J14" s="35">
        <v>6015</v>
      </c>
      <c r="K14" s="39">
        <f>J14/'2022'!J14</f>
        <v>0.8099919202800969</v>
      </c>
      <c r="L14" s="35">
        <v>14772</v>
      </c>
      <c r="M14" s="39">
        <f>L14/'2022'!L14</f>
        <v>0.9330469934310258</v>
      </c>
      <c r="N14" s="35">
        <f t="shared" si="0"/>
        <v>47230</v>
      </c>
      <c r="O14" s="39">
        <f>N14/'2022'!N14</f>
        <v>0.8962049335863378</v>
      </c>
      <c r="P14" s="35">
        <v>2164</v>
      </c>
      <c r="Q14" s="39">
        <f>P14/'2022'!P14</f>
        <v>0.6687268232385661</v>
      </c>
      <c r="R14" s="35">
        <f t="shared" si="1"/>
        <v>49394</v>
      </c>
      <c r="S14" s="39">
        <f>R14/'2022'!R14</f>
        <v>0.8830449084668193</v>
      </c>
      <c r="T14" s="35">
        <v>97369</v>
      </c>
      <c r="U14" s="39">
        <f>T14/'2022'!T14</f>
        <v>0.8558858689919483</v>
      </c>
    </row>
    <row r="15" spans="1:21" ht="12.75">
      <c r="A15" s="8" t="s">
        <v>24</v>
      </c>
      <c r="B15" s="35">
        <v>97369</v>
      </c>
      <c r="C15" s="39">
        <f>B15/'2022'!B15</f>
        <v>0.8774590644065353</v>
      </c>
      <c r="D15" s="35">
        <v>44430</v>
      </c>
      <c r="E15" s="39">
        <f>D15/'2022'!D15</f>
        <v>0.9288372287494251</v>
      </c>
      <c r="F15" s="35">
        <v>4503</v>
      </c>
      <c r="G15" s="39">
        <f>F15/'2022'!F15</f>
        <v>0.8582046883933676</v>
      </c>
      <c r="H15" s="35">
        <v>22026</v>
      </c>
      <c r="I15" s="39">
        <f>H15/'2022'!H15</f>
        <v>0.9881561238223419</v>
      </c>
      <c r="J15" s="35">
        <v>6289</v>
      </c>
      <c r="K15" s="39">
        <f>J15/'2022'!J15</f>
        <v>1.075962360992301</v>
      </c>
      <c r="L15" s="35">
        <v>13564</v>
      </c>
      <c r="M15" s="39">
        <f>L15/'2022'!L15</f>
        <v>0.9239782016348774</v>
      </c>
      <c r="N15" s="35">
        <f t="shared" si="0"/>
        <v>46382</v>
      </c>
      <c r="O15" s="39">
        <f>N15/'2022'!N15</f>
        <v>0.9650451500145645</v>
      </c>
      <c r="P15" s="35">
        <v>2267</v>
      </c>
      <c r="Q15" s="39">
        <f>P15/'2022'!P15</f>
        <v>0.8824445309458934</v>
      </c>
      <c r="R15" s="35">
        <f t="shared" si="1"/>
        <v>48649</v>
      </c>
      <c r="S15" s="39">
        <f>R15/'2022'!R15</f>
        <v>0.9608540222393396</v>
      </c>
      <c r="T15" s="35">
        <v>93150</v>
      </c>
      <c r="U15" s="39">
        <f>T15/'2022'!T15</f>
        <v>0.8394387520614237</v>
      </c>
    </row>
    <row r="16" spans="1:21" ht="12.75">
      <c r="A16" s="8" t="s">
        <v>25</v>
      </c>
      <c r="B16" s="35">
        <v>93150</v>
      </c>
      <c r="C16" s="39">
        <f>B16/'2022'!B16</f>
        <v>0.8243581688009416</v>
      </c>
      <c r="D16" s="35">
        <v>44659</v>
      </c>
      <c r="E16" s="39">
        <f>D16/'2022'!D16</f>
        <v>0.8632928031547815</v>
      </c>
      <c r="F16" s="35">
        <v>5013</v>
      </c>
      <c r="G16" s="39">
        <f>F16/'2022'!F16</f>
        <v>0.9485335856196784</v>
      </c>
      <c r="H16" s="35">
        <v>23108</v>
      </c>
      <c r="I16" s="39">
        <f>H16/'2022'!H16</f>
        <v>1.1010625625387145</v>
      </c>
      <c r="J16" s="35">
        <v>6727</v>
      </c>
      <c r="K16" s="39">
        <f>J16/'2022'!J16</f>
        <v>1.0722027414727446</v>
      </c>
      <c r="L16" s="35">
        <v>14902</v>
      </c>
      <c r="M16" s="39">
        <f>L16/'2022'!L16</f>
        <v>1.0223655323819978</v>
      </c>
      <c r="N16" s="35">
        <f t="shared" si="0"/>
        <v>49750</v>
      </c>
      <c r="O16" s="39">
        <f>N16/'2022'!N16</f>
        <v>1.0557701286023513</v>
      </c>
      <c r="P16" s="35">
        <v>2739</v>
      </c>
      <c r="Q16" s="39">
        <f>P16/'2022'!P16</f>
        <v>1.062039550213261</v>
      </c>
      <c r="R16" s="35">
        <f t="shared" si="1"/>
        <v>52489</v>
      </c>
      <c r="S16" s="39">
        <f>R16/'2022'!R16</f>
        <v>1.0560954507957587</v>
      </c>
      <c r="T16" s="35">
        <v>85320</v>
      </c>
      <c r="U16" s="39">
        <f>T16/'2022'!T16</f>
        <v>0.7550642937423118</v>
      </c>
    </row>
    <row r="17" spans="1:21" ht="12.75">
      <c r="A17" s="8" t="s">
        <v>26</v>
      </c>
      <c r="B17" s="35">
        <v>85320</v>
      </c>
      <c r="C17" s="39">
        <f>B17/'2022'!B17</f>
        <v>0.787586194164182</v>
      </c>
      <c r="D17" s="35">
        <v>47744</v>
      </c>
      <c r="E17" s="39">
        <f>D17/'2022'!D17</f>
        <v>1.0944183381088826</v>
      </c>
      <c r="F17" s="35">
        <v>4647</v>
      </c>
      <c r="G17" s="39">
        <f>F17/'2022'!F17</f>
        <v>0.8969310943833236</v>
      </c>
      <c r="H17" s="35">
        <v>21949</v>
      </c>
      <c r="I17" s="39">
        <f>H17/'2022'!H17</f>
        <v>1.0371893015783007</v>
      </c>
      <c r="J17" s="35">
        <v>6989</v>
      </c>
      <c r="K17" s="39">
        <f>J17/'2022'!J17</f>
        <v>1.1498848305363607</v>
      </c>
      <c r="L17" s="35">
        <v>14176</v>
      </c>
      <c r="M17" s="39">
        <f>L17/'2022'!L17</f>
        <v>1.0470492650860477</v>
      </c>
      <c r="N17" s="35">
        <v>47761</v>
      </c>
      <c r="O17" s="39">
        <f>N17/'2022'!N17</f>
        <v>1.0391862489120975</v>
      </c>
      <c r="P17" s="35">
        <v>1963</v>
      </c>
      <c r="Q17" s="39">
        <f>P17/'2022'!P17</f>
        <v>0.8421278421278421</v>
      </c>
      <c r="R17" s="35">
        <f t="shared" si="1"/>
        <v>49724</v>
      </c>
      <c r="S17" s="39">
        <f>R17/'2022'!R17</f>
        <v>1.0296742664264562</v>
      </c>
      <c r="T17" s="35">
        <v>83340</v>
      </c>
      <c r="U17" s="39">
        <f>T17/'2022'!T17</f>
        <v>0.7693088774219753</v>
      </c>
    </row>
    <row r="18" spans="1:21" ht="12.75">
      <c r="A18" s="10" t="s">
        <v>93</v>
      </c>
      <c r="B18" s="35">
        <f>B17</f>
        <v>85320</v>
      </c>
      <c r="C18" s="39">
        <f>B18/'2022'!B18</f>
        <v>0.787586194164182</v>
      </c>
      <c r="D18" s="35">
        <f>SUM(D6:D17)</f>
        <v>563934</v>
      </c>
      <c r="E18" s="39">
        <f>D18/'2022'!D18</f>
        <v>0.8625231141952131</v>
      </c>
      <c r="F18" s="35">
        <f>SUM(F6:F17)</f>
        <v>58817</v>
      </c>
      <c r="G18" s="39">
        <f>F18/'2022'!F18</f>
        <v>0.8748884393407509</v>
      </c>
      <c r="H18" s="35">
        <f>SUM(H6:H17)</f>
        <v>258737</v>
      </c>
      <c r="I18" s="39">
        <f>H18/'2022'!H18</f>
        <v>0.9370658496128411</v>
      </c>
      <c r="J18" s="35">
        <f>SUM(J6:J17)</f>
        <v>75191</v>
      </c>
      <c r="K18" s="39">
        <f>J18/'2022'!J18</f>
        <v>0.9022306483159145</v>
      </c>
      <c r="L18" s="35">
        <f>SUM(L6:L17)</f>
        <v>162683</v>
      </c>
      <c r="M18" s="39">
        <f>L18/'2022'!L18</f>
        <v>0.9472798523323454</v>
      </c>
      <c r="N18" s="35">
        <f>SUM(N6:N17)</f>
        <v>555428</v>
      </c>
      <c r="O18" s="39">
        <f>N18/'2022'!N18</f>
        <v>0.9281605834049109</v>
      </c>
      <c r="P18" s="35">
        <f>SUM(P6:P17)</f>
        <v>33497</v>
      </c>
      <c r="Q18" s="39">
        <f>P18/'2022'!P18</f>
        <v>0.7048290373487638</v>
      </c>
      <c r="R18" s="35">
        <f>SUM(R6:R17)</f>
        <v>588925</v>
      </c>
      <c r="S18" s="39">
        <f>R18/'2022'!R18</f>
        <v>0.911729053492336</v>
      </c>
      <c r="T18" s="35">
        <f>T17</f>
        <v>83340</v>
      </c>
      <c r="U18" s="39">
        <f>T18/'2022'!T18</f>
        <v>0.7693088774219753</v>
      </c>
    </row>
    <row r="19" spans="1:21" ht="12.75">
      <c r="A19" s="10" t="s">
        <v>28</v>
      </c>
      <c r="B19" s="36">
        <f>B11</f>
        <v>102949</v>
      </c>
      <c r="C19" s="39">
        <f>B19/'2022'!B19</f>
        <v>0.9234750627915321</v>
      </c>
      <c r="D19" s="36">
        <f>SUM(D6:D11)</f>
        <v>282649</v>
      </c>
      <c r="E19" s="39">
        <f>D19/'2022'!D19</f>
        <v>0.8030576817078923</v>
      </c>
      <c r="F19" s="36">
        <f>SUM(F6:F11)</f>
        <v>31691</v>
      </c>
      <c r="G19" s="39">
        <f>F19/'2022'!F19</f>
        <v>0.9017984178475897</v>
      </c>
      <c r="H19" s="36">
        <f>SUM(H6:H11)</f>
        <v>128672</v>
      </c>
      <c r="I19" s="39">
        <f>H19/'2022'!H19</f>
        <v>0.9014116081123682</v>
      </c>
      <c r="J19" s="36">
        <f>SUM(J6:J11)</f>
        <v>38149</v>
      </c>
      <c r="K19" s="39">
        <f>J19/'2022'!J19</f>
        <v>0.8337485794212781</v>
      </c>
      <c r="L19" s="36">
        <f>SUM(L6:L11)</f>
        <v>79448</v>
      </c>
      <c r="M19" s="39">
        <f>L19/'2022'!L19</f>
        <v>0.9074689602394088</v>
      </c>
      <c r="N19" s="36">
        <f>SUM(N6:N11)</f>
        <v>277960</v>
      </c>
      <c r="O19" s="39">
        <f>N19/'2022'!N19</f>
        <v>0.8932106223810381</v>
      </c>
      <c r="P19" s="36">
        <f>SUM(P6:P11)</f>
        <v>18247</v>
      </c>
      <c r="Q19" s="39">
        <f>P19/'2022'!P19</f>
        <v>0.6133651551312649</v>
      </c>
      <c r="R19" s="36">
        <f>SUM(R6:R11)</f>
        <v>296207</v>
      </c>
      <c r="S19" s="39">
        <f>R19/'2022'!R19</f>
        <v>0.8687925476842034</v>
      </c>
      <c r="T19" s="36">
        <f>T11</f>
        <v>94773</v>
      </c>
      <c r="U19" s="39">
        <f>T19/'2022'!T19</f>
        <v>0.8501345532831001</v>
      </c>
    </row>
    <row r="20" spans="1:21" ht="12.75">
      <c r="A20" s="10" t="s">
        <v>29</v>
      </c>
      <c r="B20" s="36">
        <f>B17</f>
        <v>85320</v>
      </c>
      <c r="C20" s="39">
        <f>B20/'2022'!B20</f>
        <v>0.787586194164182</v>
      </c>
      <c r="D20" s="36">
        <f>SUM(D12:D17)</f>
        <v>281285</v>
      </c>
      <c r="E20" s="39">
        <f>D20/'2022'!D20</f>
        <v>0.9318608726764352</v>
      </c>
      <c r="F20" s="36">
        <f>SUM(F12:F17)</f>
        <v>27126</v>
      </c>
      <c r="G20" s="39">
        <f>F20/'2022'!F20</f>
        <v>0.8454154459889048</v>
      </c>
      <c r="H20" s="36">
        <f>SUM(H12:H17)</f>
        <v>130065</v>
      </c>
      <c r="I20" s="39">
        <f>H20/'2022'!H20</f>
        <v>0.9752266268773103</v>
      </c>
      <c r="J20" s="36">
        <f>SUM(J12:J17)</f>
        <v>37042</v>
      </c>
      <c r="K20" s="39">
        <f>J20/'2022'!J20</f>
        <v>0.9856051938376393</v>
      </c>
      <c r="L20" s="36">
        <f>SUM(L12:L17)</f>
        <v>83235</v>
      </c>
      <c r="M20" s="39">
        <f>L20/'2022'!L20</f>
        <v>0.9886800969259277</v>
      </c>
      <c r="N20" s="36">
        <f>SUM(N12:N17)</f>
        <v>277468</v>
      </c>
      <c r="O20" s="39">
        <f>N20/'2022'!N20</f>
        <v>0.9660267524527724</v>
      </c>
      <c r="P20" s="36">
        <f>SUM(P12:P17)</f>
        <v>15250</v>
      </c>
      <c r="Q20" s="39">
        <f>P20/'2022'!P20</f>
        <v>0.8578982898289829</v>
      </c>
      <c r="R20" s="36">
        <f>SUM(R12:R17)</f>
        <v>292718</v>
      </c>
      <c r="S20" s="39">
        <f>R20/'2022'!R20</f>
        <v>0.9597248542632507</v>
      </c>
      <c r="T20" s="36">
        <f>T17</f>
        <v>83340</v>
      </c>
      <c r="U20" s="39">
        <f>T20/'2022'!T20</f>
        <v>0.7693088774219753</v>
      </c>
    </row>
    <row r="21" spans="1:21" ht="12.75">
      <c r="A21" s="10" t="s">
        <v>30</v>
      </c>
      <c r="B21" s="36">
        <f>B8</f>
        <v>109688</v>
      </c>
      <c r="C21" s="39">
        <f>B21/'2022'!B21</f>
        <v>1.1114849117402672</v>
      </c>
      <c r="D21" s="36">
        <f>SUM(D6:D8)</f>
        <v>142947</v>
      </c>
      <c r="E21" s="39">
        <f>D21/'2022'!D21</f>
        <v>0.8456751048611809</v>
      </c>
      <c r="F21" s="36">
        <f>SUM(F6:F8)</f>
        <v>15622</v>
      </c>
      <c r="G21" s="39">
        <f>F21/'2022'!F21</f>
        <v>0.8932982616651418</v>
      </c>
      <c r="H21" s="36">
        <f>SUM(H6:H8)</f>
        <v>63291</v>
      </c>
      <c r="I21" s="39">
        <f>H21/'2022'!H21</f>
        <v>0.8928813272388691</v>
      </c>
      <c r="J21" s="36">
        <f>SUM(J6:J8)</f>
        <v>20009</v>
      </c>
      <c r="K21" s="39">
        <f>J21/'2022'!J21</f>
        <v>0.8453316434305027</v>
      </c>
      <c r="L21" s="36">
        <f>SUM(L6:L8)</f>
        <v>39927</v>
      </c>
      <c r="M21" s="39">
        <f>L21/'2022'!L21</f>
        <v>0.91978621944758</v>
      </c>
      <c r="N21" s="36">
        <f>SUM(N6:N8)</f>
        <v>138849</v>
      </c>
      <c r="O21" s="39">
        <f>N21/'2022'!N21</f>
        <v>0.8932010730069282</v>
      </c>
      <c r="P21" s="36">
        <f>SUM(P6:P8)</f>
        <v>10149</v>
      </c>
      <c r="Q21" s="39">
        <f>P21/'2022'!P21</f>
        <v>0.6611295681063123</v>
      </c>
      <c r="R21" s="36">
        <f>SUM(R6:R8)</f>
        <v>148998</v>
      </c>
      <c r="S21" s="39">
        <f>R21/'2022'!R21</f>
        <v>0.872343415182492</v>
      </c>
      <c r="T21" s="36">
        <f>T8</f>
        <v>102280</v>
      </c>
      <c r="U21" s="39">
        <f>T21/'2022'!T21</f>
        <v>1.0390613094935743</v>
      </c>
    </row>
    <row r="22" spans="1:21" ht="12.75">
      <c r="A22" s="10" t="s">
        <v>31</v>
      </c>
      <c r="B22" s="36">
        <f>B11</f>
        <v>102949</v>
      </c>
      <c r="C22" s="39">
        <f>B22/'2022'!B22</f>
        <v>0.9234750627915321</v>
      </c>
      <c r="D22" s="36">
        <f>SUM(D9:D11)</f>
        <v>139702</v>
      </c>
      <c r="E22" s="39">
        <f>D22/'2022'!D22</f>
        <v>0.7636785052450897</v>
      </c>
      <c r="F22" s="36">
        <f>SUM(F9:F11)</f>
        <v>16069</v>
      </c>
      <c r="G22" s="39">
        <f>F22/'2022'!F22</f>
        <v>0.9102186473320494</v>
      </c>
      <c r="H22" s="36">
        <f>SUM(H9:H11)</f>
        <v>65381</v>
      </c>
      <c r="I22" s="39">
        <f>H22/'2022'!H22</f>
        <v>0.9098259139171456</v>
      </c>
      <c r="J22" s="36">
        <f>SUM(J9:J11)</f>
        <v>18140</v>
      </c>
      <c r="K22" s="39">
        <f>J22/'2022'!J22</f>
        <v>0.8213347822149778</v>
      </c>
      <c r="L22" s="36">
        <f>SUM(L9:L11)</f>
        <v>39521</v>
      </c>
      <c r="M22" s="39">
        <f>L22/'2022'!L22</f>
        <v>0.8953556864521975</v>
      </c>
      <c r="N22" s="36">
        <f>SUM(N9:N11)</f>
        <v>139111</v>
      </c>
      <c r="O22" s="39">
        <f>N22/'2022'!N22</f>
        <v>0.8932201539735843</v>
      </c>
      <c r="P22" s="36">
        <f>SUM(P9:P11)</f>
        <v>8098</v>
      </c>
      <c r="Q22" s="39">
        <f>P22/'2022'!P22</f>
        <v>0.5624392276705098</v>
      </c>
      <c r="R22" s="36">
        <f>SUM(R9:R11)</f>
        <v>147209</v>
      </c>
      <c r="S22" s="39">
        <f>R22/'2022'!R22</f>
        <v>0.8652278431165106</v>
      </c>
      <c r="T22" s="36">
        <f>T11</f>
        <v>94773</v>
      </c>
      <c r="U22" s="39">
        <f>T22/'2022'!T22</f>
        <v>0.8501345532831001</v>
      </c>
    </row>
    <row r="23" spans="1:21" ht="12.75">
      <c r="A23" s="10" t="s">
        <v>32</v>
      </c>
      <c r="B23" s="36">
        <f>B14</f>
        <v>93017</v>
      </c>
      <c r="C23" s="39">
        <f>B23/'2022'!B23</f>
        <v>0.8176312365950564</v>
      </c>
      <c r="D23" s="36">
        <f>SUM(D12:D14)</f>
        <v>144452</v>
      </c>
      <c r="E23" s="39">
        <f>D23/'2022'!D23</f>
        <v>0.910432804119423</v>
      </c>
      <c r="F23" s="36">
        <f>SUM(F12:F14)</f>
        <v>12963</v>
      </c>
      <c r="G23" s="39">
        <f>F23/'2022'!F23</f>
        <v>0.7917302876687229</v>
      </c>
      <c r="H23" s="36">
        <f>SUM(H12:H14)</f>
        <v>62982</v>
      </c>
      <c r="I23" s="39">
        <f>H23/'2022'!H23</f>
        <v>0.9137095604236182</v>
      </c>
      <c r="J23" s="36">
        <f>SUM(J12:J14)</f>
        <v>17037</v>
      </c>
      <c r="K23" s="39">
        <f>J23/'2022'!J23</f>
        <v>0.8788300835654597</v>
      </c>
      <c r="L23" s="36">
        <f>SUM(L12:L14)</f>
        <v>40593</v>
      </c>
      <c r="M23" s="39">
        <f>L23/'2022'!L23</f>
        <v>0.9806730606624309</v>
      </c>
      <c r="N23" s="36">
        <f>SUM(N12:N14)</f>
        <v>133575</v>
      </c>
      <c r="O23" s="39">
        <f>N23/'2022'!N23</f>
        <v>0.9143837023041853</v>
      </c>
      <c r="P23" s="36">
        <f>SUM(P12:P14)</f>
        <v>8281</v>
      </c>
      <c r="Q23" s="39">
        <f>P23/'2022'!P23</f>
        <v>0.8042148198504419</v>
      </c>
      <c r="R23" s="36">
        <f>SUM(R12:R14)</f>
        <v>141856</v>
      </c>
      <c r="S23" s="39">
        <f>R23/'2022'!R23</f>
        <v>0.9071294739063429</v>
      </c>
      <c r="T23" s="36">
        <f>T14</f>
        <v>97369</v>
      </c>
      <c r="U23" s="39">
        <f>T23/'2022'!T23</f>
        <v>0.8558858689919483</v>
      </c>
    </row>
    <row r="24" spans="1:21" ht="13.5" thickBot="1">
      <c r="A24" s="11" t="s">
        <v>33</v>
      </c>
      <c r="B24" s="38">
        <f>B17</f>
        <v>85320</v>
      </c>
      <c r="C24" s="40">
        <f>B24/'2022'!B24</f>
        <v>0.787586194164182</v>
      </c>
      <c r="D24" s="38">
        <f>SUM(D15:D17)</f>
        <v>136833</v>
      </c>
      <c r="E24" s="40">
        <f>D24/'2022'!D24</f>
        <v>0.9556044416509533</v>
      </c>
      <c r="F24" s="38">
        <f>SUM(F15:F17)</f>
        <v>14163</v>
      </c>
      <c r="G24" s="40">
        <f>F24/'2022'!F24</f>
        <v>0.9013555654553554</v>
      </c>
      <c r="H24" s="38">
        <f>SUM(H15:H17)</f>
        <v>67083</v>
      </c>
      <c r="I24" s="40">
        <f>H24/'2022'!H24</f>
        <v>1.0410310526234112</v>
      </c>
      <c r="J24" s="38">
        <f>SUM(J15:J17)</f>
        <v>20005</v>
      </c>
      <c r="K24" s="40">
        <f>J24/'2022'!J24</f>
        <v>1.09935703687421</v>
      </c>
      <c r="L24" s="38">
        <f>SUM(L15:L17)</f>
        <v>42642</v>
      </c>
      <c r="M24" s="40">
        <f>L24/'2022'!L24</f>
        <v>0.9964248159831756</v>
      </c>
      <c r="N24" s="38">
        <f>SUM(N15:N17)</f>
        <v>143893</v>
      </c>
      <c r="O24" s="40">
        <f>N24/'2022'!N24</f>
        <v>1.0194765629428102</v>
      </c>
      <c r="P24" s="38">
        <f>SUM(P15:P17)</f>
        <v>6969</v>
      </c>
      <c r="Q24" s="40">
        <f>P24/'2022'!P24</f>
        <v>0.9318090653830726</v>
      </c>
      <c r="R24" s="38">
        <f>SUM(R15:R17)</f>
        <v>150862</v>
      </c>
      <c r="S24" s="40">
        <f>R24/'2022'!R24</f>
        <v>1.0150649630272568</v>
      </c>
      <c r="T24" s="38">
        <f>T17</f>
        <v>83340</v>
      </c>
      <c r="U24" s="40">
        <f>T24/'2022'!T24</f>
        <v>0.7693088774219753</v>
      </c>
    </row>
  </sheetData>
  <sheetProtection/>
  <mergeCells count="1">
    <mergeCell ref="A1:U1"/>
  </mergeCells>
  <printOptions/>
  <pageMargins left="0.75" right="0.75" top="1" bottom="1" header="0.512" footer="0.512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37"/>
  <sheetViews>
    <sheetView zoomScale="76" zoomScaleNormal="76" zoomScalePageLayoutView="0" workbookViewId="0" topLeftCell="A1">
      <selection activeCell="U24" sqref="B6:U24"/>
    </sheetView>
  </sheetViews>
  <sheetFormatPr defaultColWidth="9.00390625" defaultRowHeight="13.5"/>
  <cols>
    <col min="1" max="1" width="10.625" style="0" customWidth="1"/>
    <col min="2" max="3" width="9.25390625" style="0" customWidth="1"/>
    <col min="4" max="4" width="10.25390625" style="0" customWidth="1"/>
    <col min="5" max="5" width="9.25390625" style="0" customWidth="1"/>
    <col min="6" max="6" width="11.25390625" style="0" customWidth="1"/>
    <col min="7" max="9" width="9.25390625" style="0" customWidth="1"/>
    <col min="10" max="10" width="11.25390625" style="0" customWidth="1"/>
    <col min="11" max="17" width="9.25390625" style="0" customWidth="1"/>
    <col min="18" max="18" width="10.25390625" style="0" customWidth="1"/>
    <col min="19" max="21" width="9.25390625" style="0" customWidth="1"/>
  </cols>
  <sheetData>
    <row r="1" spans="1:21" ht="12.75">
      <c r="A1" s="69" t="s">
        <v>59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ht="13.5" thickBot="1">
      <c r="A2" s="3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2.75">
      <c r="A3" s="25"/>
      <c r="B3" s="28" t="s">
        <v>2</v>
      </c>
      <c r="C3" s="28" t="s">
        <v>3</v>
      </c>
      <c r="D3" s="30" t="s">
        <v>4</v>
      </c>
      <c r="E3" s="31"/>
      <c r="F3" s="28" t="s">
        <v>5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 t="s">
        <v>6</v>
      </c>
      <c r="S3" s="28" t="s">
        <v>3</v>
      </c>
      <c r="T3" s="31" t="s">
        <v>7</v>
      </c>
      <c r="U3" s="16" t="s">
        <v>3</v>
      </c>
    </row>
    <row r="4" spans="1:21" ht="12.75">
      <c r="A4" s="26"/>
      <c r="B4" s="22"/>
      <c r="C4" s="22"/>
      <c r="D4" s="19" t="s">
        <v>8</v>
      </c>
      <c r="E4" s="19" t="s">
        <v>3</v>
      </c>
      <c r="F4" s="21" t="s">
        <v>9</v>
      </c>
      <c r="G4" s="21"/>
      <c r="H4" s="21"/>
      <c r="I4" s="21"/>
      <c r="J4" s="21"/>
      <c r="K4" s="21"/>
      <c r="L4" s="21"/>
      <c r="M4" s="21"/>
      <c r="N4" s="21"/>
      <c r="O4" s="21"/>
      <c r="P4" s="21" t="s">
        <v>10</v>
      </c>
      <c r="Q4" s="22"/>
      <c r="R4" s="22"/>
      <c r="S4" s="22"/>
      <c r="T4" s="32"/>
      <c r="U4" s="17"/>
    </row>
    <row r="5" spans="1:21" ht="13.5" thickBot="1">
      <c r="A5" s="27"/>
      <c r="B5" s="29"/>
      <c r="C5" s="29"/>
      <c r="D5" s="20"/>
      <c r="E5" s="20"/>
      <c r="F5" s="1" t="s">
        <v>11</v>
      </c>
      <c r="G5" s="1" t="s">
        <v>3</v>
      </c>
      <c r="H5" s="1" t="s">
        <v>12</v>
      </c>
      <c r="I5" s="1" t="s">
        <v>3</v>
      </c>
      <c r="J5" s="1" t="s">
        <v>13</v>
      </c>
      <c r="K5" s="1" t="s">
        <v>3</v>
      </c>
      <c r="L5" s="1" t="s">
        <v>14</v>
      </c>
      <c r="M5" s="1" t="s">
        <v>3</v>
      </c>
      <c r="N5" s="1" t="s">
        <v>15</v>
      </c>
      <c r="O5" s="1" t="s">
        <v>3</v>
      </c>
      <c r="P5" s="1" t="s">
        <v>8</v>
      </c>
      <c r="Q5" s="1" t="s">
        <v>3</v>
      </c>
      <c r="R5" s="29"/>
      <c r="S5" s="29"/>
      <c r="T5" s="33"/>
      <c r="U5" s="18"/>
    </row>
    <row r="6" spans="1:21" ht="12.75">
      <c r="A6" s="2">
        <v>38353</v>
      </c>
      <c r="B6" s="35">
        <v>87099</v>
      </c>
      <c r="C6" s="39">
        <v>0.9235589769690801</v>
      </c>
      <c r="D6" s="35">
        <v>82488</v>
      </c>
      <c r="E6" s="39">
        <v>0.9926473242758638</v>
      </c>
      <c r="F6" s="35">
        <v>13731</v>
      </c>
      <c r="G6" s="39">
        <v>0.9492568268233668</v>
      </c>
      <c r="H6" s="35">
        <v>23931</v>
      </c>
      <c r="I6" s="39">
        <v>0.8771396107466187</v>
      </c>
      <c r="J6" s="35">
        <v>12253</v>
      </c>
      <c r="K6" s="39">
        <v>0.7702413879808901</v>
      </c>
      <c r="L6" s="35">
        <v>14209</v>
      </c>
      <c r="M6" s="39">
        <v>0.9574152685129035</v>
      </c>
      <c r="N6" s="35">
        <v>64124</v>
      </c>
      <c r="O6" s="39">
        <v>0.8845055657475481</v>
      </c>
      <c r="P6" s="35">
        <v>1696</v>
      </c>
      <c r="Q6" s="39">
        <v>0.44247325854422126</v>
      </c>
      <c r="R6" s="35">
        <v>65820</v>
      </c>
      <c r="S6" s="39">
        <v>0.8623083977466265</v>
      </c>
      <c r="T6" s="36">
        <v>104774</v>
      </c>
      <c r="U6" s="43">
        <v>1.0372944449394597</v>
      </c>
    </row>
    <row r="7" spans="1:21" ht="12.75">
      <c r="A7" s="8" t="s">
        <v>16</v>
      </c>
      <c r="B7" s="35">
        <v>104774</v>
      </c>
      <c r="C7" s="39">
        <v>1.0372944449394597</v>
      </c>
      <c r="D7" s="35">
        <v>71872</v>
      </c>
      <c r="E7" s="39">
        <v>0.8617229182902704</v>
      </c>
      <c r="F7" s="35">
        <v>14250</v>
      </c>
      <c r="G7" s="39">
        <v>0.9917182824135291</v>
      </c>
      <c r="H7" s="35">
        <v>24486</v>
      </c>
      <c r="I7" s="39">
        <v>0.9006510464560268</v>
      </c>
      <c r="J7" s="35">
        <v>12249</v>
      </c>
      <c r="K7" s="39">
        <v>0.7765802320420973</v>
      </c>
      <c r="L7" s="35">
        <v>13841</v>
      </c>
      <c r="M7" s="39">
        <v>0.9015763418447108</v>
      </c>
      <c r="N7" s="35">
        <v>64826</v>
      </c>
      <c r="O7" s="39">
        <v>0.8919249872731525</v>
      </c>
      <c r="P7" s="35">
        <v>2382</v>
      </c>
      <c r="Q7" s="39">
        <v>0.8646098003629764</v>
      </c>
      <c r="R7" s="35">
        <v>67208</v>
      </c>
      <c r="S7" s="39">
        <v>0.8909274086642982</v>
      </c>
      <c r="T7" s="36">
        <v>109348</v>
      </c>
      <c r="U7" s="41">
        <v>1.00276947343323</v>
      </c>
    </row>
    <row r="8" spans="1:21" ht="12.75">
      <c r="A8" s="8" t="s">
        <v>17</v>
      </c>
      <c r="B8" s="35">
        <v>109438</v>
      </c>
      <c r="C8" s="39">
        <v>1.0035948131980998</v>
      </c>
      <c r="D8" s="35">
        <v>73510</v>
      </c>
      <c r="E8" s="39">
        <v>0.9845704642254427</v>
      </c>
      <c r="F8" s="35">
        <v>16642</v>
      </c>
      <c r="G8" s="39">
        <v>0.995513549081773</v>
      </c>
      <c r="H8" s="35">
        <v>31422</v>
      </c>
      <c r="I8" s="39">
        <v>1.009964001028542</v>
      </c>
      <c r="J8" s="35">
        <v>15428</v>
      </c>
      <c r="K8" s="39">
        <v>0.8673262873847538</v>
      </c>
      <c r="L8" s="35">
        <v>18130</v>
      </c>
      <c r="M8" s="39">
        <v>1.0485223526690186</v>
      </c>
      <c r="N8" s="35">
        <v>81622</v>
      </c>
      <c r="O8" s="39">
        <v>0.9844888309933902</v>
      </c>
      <c r="P8" s="35">
        <v>4492</v>
      </c>
      <c r="Q8" s="39">
        <v>1.3445076324453757</v>
      </c>
      <c r="R8" s="35">
        <v>86114</v>
      </c>
      <c r="S8" s="39">
        <v>0.9984347644610372</v>
      </c>
      <c r="T8" s="36">
        <v>96834</v>
      </c>
      <c r="U8" s="41">
        <v>0.9935870468607312</v>
      </c>
    </row>
    <row r="9" spans="1:21" ht="12.75">
      <c r="A9" s="8" t="s">
        <v>18</v>
      </c>
      <c r="B9" s="35">
        <v>96834</v>
      </c>
      <c r="C9" s="39">
        <v>0.9935870468607312</v>
      </c>
      <c r="D9" s="35">
        <v>80466</v>
      </c>
      <c r="E9" s="39">
        <v>1.0896460200958753</v>
      </c>
      <c r="F9" s="35">
        <v>16221</v>
      </c>
      <c r="G9" s="39">
        <v>1.0726046419361237</v>
      </c>
      <c r="H9" s="35">
        <v>32224</v>
      </c>
      <c r="I9" s="39">
        <v>1.1199388315434609</v>
      </c>
      <c r="J9" s="35">
        <v>15711</v>
      </c>
      <c r="K9" s="39">
        <v>1.1319164265129682</v>
      </c>
      <c r="L9" s="35">
        <v>16784</v>
      </c>
      <c r="M9" s="39">
        <v>1.135742319664366</v>
      </c>
      <c r="N9" s="35">
        <v>80940</v>
      </c>
      <c r="O9" s="39">
        <v>1.1155828762025526</v>
      </c>
      <c r="P9" s="35">
        <v>3090</v>
      </c>
      <c r="Q9" s="39">
        <v>0.9232148192411115</v>
      </c>
      <c r="R9" s="35">
        <v>84030</v>
      </c>
      <c r="S9" s="39">
        <v>1.1071000382076652</v>
      </c>
      <c r="T9" s="36">
        <v>93270</v>
      </c>
      <c r="U9" s="41">
        <v>0.9786577688239738</v>
      </c>
    </row>
    <row r="10" spans="1:21" ht="12.75">
      <c r="A10" s="8" t="s">
        <v>19</v>
      </c>
      <c r="B10" s="35">
        <v>93270</v>
      </c>
      <c r="C10" s="39">
        <v>0.9786577688239738</v>
      </c>
      <c r="D10" s="35">
        <v>77606</v>
      </c>
      <c r="E10" s="39">
        <v>0.9775409691518976</v>
      </c>
      <c r="F10" s="35">
        <v>15455</v>
      </c>
      <c r="G10" s="39">
        <v>1.0857042500878118</v>
      </c>
      <c r="H10" s="35">
        <v>27166</v>
      </c>
      <c r="I10" s="39">
        <v>0.9911342989528987</v>
      </c>
      <c r="J10" s="35">
        <v>12429</v>
      </c>
      <c r="K10" s="39">
        <v>0.834049120923366</v>
      </c>
      <c r="L10" s="35">
        <v>14744</v>
      </c>
      <c r="M10" s="39">
        <v>0.9779782435659327</v>
      </c>
      <c r="N10" s="35">
        <v>69794</v>
      </c>
      <c r="O10" s="39">
        <v>0.9744771159699533</v>
      </c>
      <c r="P10" s="35">
        <v>2457</v>
      </c>
      <c r="Q10" s="39">
        <v>0.8111587982832618</v>
      </c>
      <c r="R10" s="35">
        <v>72251</v>
      </c>
      <c r="S10" s="39">
        <v>0.9678503971815515</v>
      </c>
      <c r="T10" s="36">
        <v>98625</v>
      </c>
      <c r="U10" s="41">
        <v>0.9858359489014614</v>
      </c>
    </row>
    <row r="11" spans="1:21" ht="12.75">
      <c r="A11" s="8" t="s">
        <v>20</v>
      </c>
      <c r="B11" s="35">
        <v>98625</v>
      </c>
      <c r="C11" s="39">
        <v>0.9858359489014614</v>
      </c>
      <c r="D11" s="35">
        <v>74458</v>
      </c>
      <c r="E11" s="39">
        <v>0.9932235946962623</v>
      </c>
      <c r="F11" s="35">
        <v>15587</v>
      </c>
      <c r="G11" s="39">
        <v>0.9294573643410853</v>
      </c>
      <c r="H11" s="35">
        <v>27859</v>
      </c>
      <c r="I11" s="39">
        <v>0.8783617618311946</v>
      </c>
      <c r="J11" s="35">
        <v>13246</v>
      </c>
      <c r="K11" s="39">
        <v>0.7475591173316779</v>
      </c>
      <c r="L11" s="35">
        <v>14204</v>
      </c>
      <c r="M11" s="39">
        <v>0.8508446148316761</v>
      </c>
      <c r="N11" s="35">
        <v>70896</v>
      </c>
      <c r="O11" s="39">
        <v>0.8551990349819059</v>
      </c>
      <c r="P11" s="35">
        <v>2865</v>
      </c>
      <c r="Q11" s="39">
        <v>0.5468600878030159</v>
      </c>
      <c r="R11" s="35">
        <v>73761</v>
      </c>
      <c r="S11" s="39">
        <v>0.8368713055514585</v>
      </c>
      <c r="T11" s="36">
        <v>99212</v>
      </c>
      <c r="U11" s="41">
        <v>1.142087511079902</v>
      </c>
    </row>
    <row r="12" spans="1:21" ht="12.75">
      <c r="A12" s="8" t="s">
        <v>21</v>
      </c>
      <c r="B12" s="35">
        <v>99212</v>
      </c>
      <c r="C12" s="39">
        <v>1.142087511079902</v>
      </c>
      <c r="D12" s="35">
        <v>74509</v>
      </c>
      <c r="E12" s="39">
        <v>0.9509399767717892</v>
      </c>
      <c r="F12" s="35">
        <v>14808</v>
      </c>
      <c r="G12" s="39">
        <v>0.8702909197766676</v>
      </c>
      <c r="H12" s="35">
        <v>28881</v>
      </c>
      <c r="I12" s="39">
        <v>0.8551758853488096</v>
      </c>
      <c r="J12" s="35">
        <v>14614</v>
      </c>
      <c r="K12" s="39">
        <v>0.9091700883414209</v>
      </c>
      <c r="L12" s="35">
        <v>15589</v>
      </c>
      <c r="M12" s="39">
        <v>0.9142572283150548</v>
      </c>
      <c r="N12" s="35">
        <v>73892</v>
      </c>
      <c r="O12" s="39">
        <v>0.8805891886738488</v>
      </c>
      <c r="P12" s="35">
        <v>2217</v>
      </c>
      <c r="Q12" s="39">
        <v>0.5977352386087894</v>
      </c>
      <c r="R12" s="35">
        <v>76109</v>
      </c>
      <c r="S12" s="39">
        <v>0.8686159710571667</v>
      </c>
      <c r="T12" s="36">
        <v>97612</v>
      </c>
      <c r="U12" s="41">
        <v>1.2578703882681925</v>
      </c>
    </row>
    <row r="13" spans="1:21" ht="12.75">
      <c r="A13" s="8" t="s">
        <v>22</v>
      </c>
      <c r="B13" s="35">
        <v>97612</v>
      </c>
      <c r="C13" s="39">
        <v>1.2578703882681925</v>
      </c>
      <c r="D13" s="35">
        <v>70807</v>
      </c>
      <c r="E13" s="39">
        <v>0.9204799542405491</v>
      </c>
      <c r="F13" s="35">
        <v>13503</v>
      </c>
      <c r="G13" s="39">
        <v>0.9409100411121176</v>
      </c>
      <c r="H13" s="35">
        <v>26669</v>
      </c>
      <c r="I13" s="39">
        <v>0.8733625884202253</v>
      </c>
      <c r="J13" s="35">
        <v>13678</v>
      </c>
      <c r="K13" s="39">
        <v>0.8035011455090172</v>
      </c>
      <c r="L13" s="35">
        <v>14223</v>
      </c>
      <c r="M13" s="39">
        <v>0.9159582689335394</v>
      </c>
      <c r="N13" s="35">
        <v>68073</v>
      </c>
      <c r="O13" s="39">
        <v>0.8790645419561456</v>
      </c>
      <c r="P13" s="35">
        <v>2321</v>
      </c>
      <c r="Q13" s="39">
        <v>0.5788029925187033</v>
      </c>
      <c r="R13" s="35">
        <v>70394</v>
      </c>
      <c r="S13" s="39">
        <v>0.8642815047637756</v>
      </c>
      <c r="T13" s="36">
        <v>98025</v>
      </c>
      <c r="U13" s="41">
        <v>1.3413933248491317</v>
      </c>
    </row>
    <row r="14" spans="1:21" ht="12.75">
      <c r="A14" s="8" t="s">
        <v>23</v>
      </c>
      <c r="B14" s="35">
        <v>98025</v>
      </c>
      <c r="C14" s="39">
        <v>1.3413933248491317</v>
      </c>
      <c r="D14" s="35">
        <v>70348</v>
      </c>
      <c r="E14" s="39">
        <v>0.9073765945646145</v>
      </c>
      <c r="F14" s="35">
        <v>15206</v>
      </c>
      <c r="G14" s="39">
        <v>1.0128555252114835</v>
      </c>
      <c r="H14" s="35">
        <v>30598</v>
      </c>
      <c r="I14" s="39">
        <v>1.1087035292412493</v>
      </c>
      <c r="J14" s="35">
        <v>14159</v>
      </c>
      <c r="K14" s="39">
        <v>1.01863309352518</v>
      </c>
      <c r="L14" s="35">
        <v>16760</v>
      </c>
      <c r="M14" s="39">
        <v>1.0352708629316203</v>
      </c>
      <c r="N14" s="35">
        <v>76723</v>
      </c>
      <c r="O14" s="39">
        <v>1.055337001375516</v>
      </c>
      <c r="P14" s="35">
        <v>2246</v>
      </c>
      <c r="Q14" s="39">
        <v>0.8044412607449857</v>
      </c>
      <c r="R14" s="35">
        <v>78969</v>
      </c>
      <c r="S14" s="39">
        <v>1.0460578604355428</v>
      </c>
      <c r="T14" s="36">
        <v>89404</v>
      </c>
      <c r="U14" s="41">
        <v>1.190244162206779</v>
      </c>
    </row>
    <row r="15" spans="1:21" ht="12.75">
      <c r="A15" s="8" t="s">
        <v>24</v>
      </c>
      <c r="B15" s="35">
        <v>89404</v>
      </c>
      <c r="C15" s="39">
        <v>1.190244162206779</v>
      </c>
      <c r="D15" s="35">
        <v>74966</v>
      </c>
      <c r="E15" s="39">
        <v>0.8993473775133164</v>
      </c>
      <c r="F15" s="35">
        <v>15017</v>
      </c>
      <c r="G15" s="39">
        <v>1.0235141766630316</v>
      </c>
      <c r="H15" s="35">
        <v>29064</v>
      </c>
      <c r="I15" s="39">
        <v>1.0075573736393262</v>
      </c>
      <c r="J15" s="35">
        <v>16061</v>
      </c>
      <c r="K15" s="39">
        <v>1.085642828173584</v>
      </c>
      <c r="L15" s="35">
        <v>17124</v>
      </c>
      <c r="M15" s="39">
        <v>1.0151164858616397</v>
      </c>
      <c r="N15" s="35">
        <v>77266</v>
      </c>
      <c r="O15" s="39">
        <v>1.0277330708556682</v>
      </c>
      <c r="P15" s="35">
        <v>2323</v>
      </c>
      <c r="Q15" s="39">
        <v>0.8046414963630066</v>
      </c>
      <c r="R15" s="35">
        <v>79589</v>
      </c>
      <c r="S15" s="39">
        <v>1.0194830148076037</v>
      </c>
      <c r="T15" s="36">
        <v>84781</v>
      </c>
      <c r="U15" s="41">
        <v>1.0158035992427692</v>
      </c>
    </row>
    <row r="16" spans="1:21" ht="12.75">
      <c r="A16" s="8" t="s">
        <v>25</v>
      </c>
      <c r="B16" s="35">
        <v>88805</v>
      </c>
      <c r="C16" s="39">
        <v>1.0640171575088064</v>
      </c>
      <c r="D16" s="35">
        <v>77108</v>
      </c>
      <c r="E16" s="39">
        <v>0.9829812730262738</v>
      </c>
      <c r="F16" s="35">
        <v>13463</v>
      </c>
      <c r="G16" s="39">
        <v>0.862294241977839</v>
      </c>
      <c r="H16" s="35">
        <v>25665</v>
      </c>
      <c r="I16" s="39">
        <v>0.8229918229918229</v>
      </c>
      <c r="J16" s="35">
        <v>12904</v>
      </c>
      <c r="K16" s="39">
        <v>0.830106143454487</v>
      </c>
      <c r="L16" s="35">
        <v>13546</v>
      </c>
      <c r="M16" s="39">
        <v>0.7750758139268753</v>
      </c>
      <c r="N16" s="35">
        <v>65578</v>
      </c>
      <c r="O16" s="39">
        <v>0.8215735404660486</v>
      </c>
      <c r="P16" s="35">
        <v>1780</v>
      </c>
      <c r="Q16" s="39">
        <v>0.5200116856558574</v>
      </c>
      <c r="R16" s="35">
        <v>67358</v>
      </c>
      <c r="S16" s="39">
        <v>0.8091731436877575</v>
      </c>
      <c r="T16" s="36">
        <v>98555</v>
      </c>
      <c r="U16" s="41">
        <v>1.2528921207190258</v>
      </c>
    </row>
    <row r="17" spans="1:21" ht="12.75">
      <c r="A17" s="8" t="s">
        <v>26</v>
      </c>
      <c r="B17" s="35">
        <v>84781</v>
      </c>
      <c r="C17" s="39">
        <v>1.0777885128778826</v>
      </c>
      <c r="D17" s="35">
        <v>76813</v>
      </c>
      <c r="E17" s="39">
        <v>0.9012965679084776</v>
      </c>
      <c r="F17" s="35">
        <v>14750</v>
      </c>
      <c r="G17" s="39">
        <v>0.9895344156715417</v>
      </c>
      <c r="H17" s="35">
        <v>27669</v>
      </c>
      <c r="I17" s="39">
        <v>0.9878610446642151</v>
      </c>
      <c r="J17" s="35">
        <v>13120</v>
      </c>
      <c r="K17" s="39">
        <v>0.8870858688302907</v>
      </c>
      <c r="L17" s="35">
        <v>15472</v>
      </c>
      <c r="M17" s="39">
        <v>0.9575442505260552</v>
      </c>
      <c r="N17" s="35">
        <v>71011</v>
      </c>
      <c r="O17" s="39">
        <v>0.9613879750348618</v>
      </c>
      <c r="P17" s="35">
        <v>1778</v>
      </c>
      <c r="Q17" s="39">
        <v>0.6078632478632479</v>
      </c>
      <c r="R17" s="35">
        <v>72789</v>
      </c>
      <c r="S17" s="39">
        <v>0.9479215502422254</v>
      </c>
      <c r="T17" s="36">
        <v>88805</v>
      </c>
      <c r="U17" s="41">
        <v>1.0195869068531211</v>
      </c>
    </row>
    <row r="18" spans="1:21" ht="12.75">
      <c r="A18" s="10" t="s">
        <v>60</v>
      </c>
      <c r="B18" s="35">
        <v>84781</v>
      </c>
      <c r="C18" s="39">
        <v>1.0777885128778826</v>
      </c>
      <c r="D18" s="35">
        <v>904951</v>
      </c>
      <c r="E18" s="39">
        <v>0.9533858619443593</v>
      </c>
      <c r="F18" s="35">
        <v>178633</v>
      </c>
      <c r="G18" s="39">
        <v>0.9748102308880267</v>
      </c>
      <c r="H18" s="35">
        <v>335634</v>
      </c>
      <c r="I18" s="39">
        <v>0.9496557987929615</v>
      </c>
      <c r="J18" s="35">
        <v>165852</v>
      </c>
      <c r="K18" s="39">
        <v>0.8817412385165022</v>
      </c>
      <c r="L18" s="35">
        <v>184626</v>
      </c>
      <c r="M18" s="39">
        <v>0.955106981748955</v>
      </c>
      <c r="N18" s="35">
        <v>864745</v>
      </c>
      <c r="O18" s="39">
        <v>0.941910037948928</v>
      </c>
      <c r="P18" s="35">
        <v>29647</v>
      </c>
      <c r="Q18" s="39">
        <v>0.7180188907725842</v>
      </c>
      <c r="R18" s="35">
        <v>894392</v>
      </c>
      <c r="S18" s="39">
        <v>0.9322740226357824</v>
      </c>
      <c r="T18" s="35">
        <v>88805</v>
      </c>
      <c r="U18" s="41">
        <v>1.0195869068531211</v>
      </c>
    </row>
    <row r="19" spans="1:21" ht="12.75">
      <c r="A19" s="10" t="s">
        <v>28</v>
      </c>
      <c r="B19" s="36">
        <v>98625</v>
      </c>
      <c r="C19" s="39">
        <v>0.9858359489014614</v>
      </c>
      <c r="D19" s="36">
        <v>460400</v>
      </c>
      <c r="E19" s="39">
        <v>0.9808955465552542</v>
      </c>
      <c r="F19" s="36">
        <v>91886</v>
      </c>
      <c r="G19" s="39">
        <v>1.002257878030956</v>
      </c>
      <c r="H19" s="36">
        <v>167088</v>
      </c>
      <c r="I19" s="39">
        <v>0.9631487021633492</v>
      </c>
      <c r="J19" s="36">
        <v>81316</v>
      </c>
      <c r="K19" s="39">
        <v>0.8473064499322706</v>
      </c>
      <c r="L19" s="36">
        <v>91912</v>
      </c>
      <c r="M19" s="39">
        <v>0.9774544835800578</v>
      </c>
      <c r="N19" s="36">
        <v>432202</v>
      </c>
      <c r="O19" s="39">
        <v>0.9495564216696473</v>
      </c>
      <c r="P19" s="36">
        <v>16982</v>
      </c>
      <c r="Q19" s="39">
        <v>0.7882473078351281</v>
      </c>
      <c r="R19" s="36">
        <v>449184</v>
      </c>
      <c r="S19" s="39">
        <v>0.9422663025009125</v>
      </c>
      <c r="T19" s="36">
        <v>99212</v>
      </c>
      <c r="U19" s="41">
        <v>1.142087511079902</v>
      </c>
    </row>
    <row r="20" spans="1:21" ht="12.75">
      <c r="A20" s="10" t="s">
        <v>29</v>
      </c>
      <c r="B20" s="36">
        <v>84781</v>
      </c>
      <c r="C20" s="39">
        <v>1.0777885128778826</v>
      </c>
      <c r="D20" s="36">
        <v>444551</v>
      </c>
      <c r="E20" s="39">
        <v>0.9264760435987746</v>
      </c>
      <c r="F20" s="36">
        <v>86747</v>
      </c>
      <c r="G20" s="39">
        <v>0.9473299115430818</v>
      </c>
      <c r="H20" s="36">
        <v>168546</v>
      </c>
      <c r="I20" s="39">
        <v>0.9366476609649561</v>
      </c>
      <c r="J20" s="36">
        <v>84536</v>
      </c>
      <c r="K20" s="39">
        <v>0.9176128345960967</v>
      </c>
      <c r="L20" s="36">
        <v>92714</v>
      </c>
      <c r="M20" s="39">
        <v>0.9339390764767508</v>
      </c>
      <c r="N20" s="36">
        <v>432543</v>
      </c>
      <c r="O20" s="39">
        <v>0.934391701266326</v>
      </c>
      <c r="P20" s="36">
        <v>12665</v>
      </c>
      <c r="Q20" s="39">
        <v>0.6413957257166009</v>
      </c>
      <c r="R20" s="36">
        <v>445208</v>
      </c>
      <c r="S20" s="39">
        <v>0.922405005594</v>
      </c>
      <c r="T20" s="36">
        <v>88805</v>
      </c>
      <c r="U20" s="41">
        <v>1.0195869068531211</v>
      </c>
    </row>
    <row r="21" spans="1:21" ht="12.75">
      <c r="A21" s="10" t="s">
        <v>30</v>
      </c>
      <c r="B21" s="36">
        <v>109438</v>
      </c>
      <c r="C21" s="39">
        <v>1.0035948131980998</v>
      </c>
      <c r="D21" s="36">
        <v>227870</v>
      </c>
      <c r="E21" s="39">
        <v>0.9448678503603327</v>
      </c>
      <c r="F21" s="36">
        <v>44623</v>
      </c>
      <c r="G21" s="39">
        <v>0.9796272310157845</v>
      </c>
      <c r="H21" s="36">
        <v>79839</v>
      </c>
      <c r="I21" s="39">
        <v>0.932894767591316</v>
      </c>
      <c r="J21" s="36">
        <v>39930</v>
      </c>
      <c r="K21" s="39">
        <v>0.807172168428713</v>
      </c>
      <c r="L21" s="36">
        <v>46180</v>
      </c>
      <c r="M21" s="39">
        <v>0.9725381181029399</v>
      </c>
      <c r="N21" s="36">
        <v>210572</v>
      </c>
      <c r="O21" s="39">
        <v>0.9232131739782363</v>
      </c>
      <c r="P21" s="36">
        <v>8570</v>
      </c>
      <c r="Q21" s="39">
        <v>0.8631282102930808</v>
      </c>
      <c r="R21" s="36">
        <v>219142</v>
      </c>
      <c r="S21" s="39">
        <v>0.9207066781505368</v>
      </c>
      <c r="T21" s="36">
        <v>96834</v>
      </c>
      <c r="U21" s="41">
        <v>0.9935870468607312</v>
      </c>
    </row>
    <row r="22" spans="1:21" ht="12.75">
      <c r="A22" s="10" t="s">
        <v>31</v>
      </c>
      <c r="B22" s="36">
        <v>98625</v>
      </c>
      <c r="C22" s="39">
        <v>0.9858359489014614</v>
      </c>
      <c r="D22" s="36">
        <v>232530</v>
      </c>
      <c r="E22" s="39">
        <v>1.01897011844821</v>
      </c>
      <c r="F22" s="36">
        <v>47263</v>
      </c>
      <c r="G22" s="39">
        <v>1.0246054457162679</v>
      </c>
      <c r="H22" s="36">
        <v>87249</v>
      </c>
      <c r="I22" s="39">
        <v>0.992605149091571</v>
      </c>
      <c r="J22" s="36">
        <v>41386</v>
      </c>
      <c r="K22" s="39">
        <v>0.890002365540526</v>
      </c>
      <c r="L22" s="36">
        <v>45732</v>
      </c>
      <c r="M22" s="39">
        <v>0.9824697086878061</v>
      </c>
      <c r="N22" s="36">
        <v>221630</v>
      </c>
      <c r="O22" s="39">
        <v>0.9760168401768571</v>
      </c>
      <c r="P22" s="36">
        <v>8412</v>
      </c>
      <c r="Q22" s="39">
        <v>0.7242359018510547</v>
      </c>
      <c r="R22" s="36">
        <v>230042</v>
      </c>
      <c r="S22" s="39">
        <v>0.9637648675484204</v>
      </c>
      <c r="T22" s="36">
        <v>99212</v>
      </c>
      <c r="U22" s="41">
        <v>1.142087511079902</v>
      </c>
    </row>
    <row r="23" spans="1:21" ht="12.75">
      <c r="A23" s="10" t="s">
        <v>32</v>
      </c>
      <c r="B23" s="36">
        <v>98025</v>
      </c>
      <c r="C23" s="39">
        <v>1.3413933248491317</v>
      </c>
      <c r="D23" s="36">
        <v>215664</v>
      </c>
      <c r="E23" s="39">
        <v>0.9263678771165692</v>
      </c>
      <c r="F23" s="36">
        <v>43517</v>
      </c>
      <c r="G23" s="39">
        <v>0.9382910368916967</v>
      </c>
      <c r="H23" s="36">
        <v>86148</v>
      </c>
      <c r="I23" s="39">
        <v>0.9373490305311949</v>
      </c>
      <c r="J23" s="36">
        <v>42451</v>
      </c>
      <c r="K23" s="39">
        <v>0.903270421516267</v>
      </c>
      <c r="L23" s="36">
        <v>46572</v>
      </c>
      <c r="M23" s="39">
        <v>0.9549704724409449</v>
      </c>
      <c r="N23" s="36">
        <v>218688</v>
      </c>
      <c r="O23" s="39">
        <v>0.9343644520401624</v>
      </c>
      <c r="P23" s="36">
        <v>6784</v>
      </c>
      <c r="Q23" s="39">
        <v>0.645419084768338</v>
      </c>
      <c r="R23" s="36">
        <v>225472</v>
      </c>
      <c r="S23" s="39">
        <v>0.9219458539996156</v>
      </c>
      <c r="T23" s="36">
        <v>89404</v>
      </c>
      <c r="U23" s="41">
        <v>1.190244162206779</v>
      </c>
    </row>
    <row r="24" spans="1:21" ht="13.5" thickBot="1">
      <c r="A24" s="11" t="s">
        <v>33</v>
      </c>
      <c r="B24" s="38">
        <v>84781</v>
      </c>
      <c r="C24" s="40">
        <v>1.0777885128778826</v>
      </c>
      <c r="D24" s="38">
        <v>228887</v>
      </c>
      <c r="E24" s="40">
        <v>0.9265779843254097</v>
      </c>
      <c r="F24" s="38">
        <v>43230</v>
      </c>
      <c r="G24" s="40">
        <v>0.9566064039299861</v>
      </c>
      <c r="H24" s="38">
        <v>82398</v>
      </c>
      <c r="I24" s="40">
        <v>0.9359154929577465</v>
      </c>
      <c r="J24" s="38">
        <v>42085</v>
      </c>
      <c r="K24" s="40">
        <v>0.932548915331605</v>
      </c>
      <c r="L24" s="38">
        <v>46142</v>
      </c>
      <c r="M24" s="40">
        <v>0.9136306035165531</v>
      </c>
      <c r="N24" s="38">
        <v>213855</v>
      </c>
      <c r="O24" s="40">
        <v>0.9344195679530202</v>
      </c>
      <c r="P24" s="38">
        <v>5881</v>
      </c>
      <c r="Q24" s="40">
        <v>0.636816459122902</v>
      </c>
      <c r="R24" s="38">
        <v>219736</v>
      </c>
      <c r="S24" s="40">
        <v>0.9228766185494269</v>
      </c>
      <c r="T24" s="38">
        <v>88805</v>
      </c>
      <c r="U24" s="42">
        <v>1.0195869068531211</v>
      </c>
    </row>
    <row r="27" ht="12.75">
      <c r="B27" s="68"/>
    </row>
    <row r="28" ht="12.75">
      <c r="B28" s="68"/>
    </row>
    <row r="29" ht="12.75">
      <c r="B29" s="68"/>
    </row>
    <row r="30" ht="12.75">
      <c r="B30" s="68"/>
    </row>
    <row r="31" ht="12.75">
      <c r="B31" s="68"/>
    </row>
    <row r="32" ht="12.75">
      <c r="B32" s="68"/>
    </row>
    <row r="33" ht="12.75">
      <c r="B33" s="68"/>
    </row>
    <row r="34" ht="12.75">
      <c r="B34" s="68"/>
    </row>
    <row r="35" ht="12.75">
      <c r="B35" s="68"/>
    </row>
    <row r="36" ht="12.75">
      <c r="B36" s="68"/>
    </row>
    <row r="37" ht="12.75">
      <c r="B37" s="68"/>
    </row>
  </sheetData>
  <sheetProtection/>
  <mergeCells count="1">
    <mergeCell ref="A1:U1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37"/>
  <sheetViews>
    <sheetView zoomScale="76" zoomScaleNormal="76" zoomScalePageLayoutView="0" workbookViewId="0" topLeftCell="A1">
      <selection activeCell="B19" sqref="B19"/>
    </sheetView>
  </sheetViews>
  <sheetFormatPr defaultColWidth="9.00390625" defaultRowHeight="13.5"/>
  <cols>
    <col min="1" max="1" width="10.625" style="0" customWidth="1"/>
    <col min="2" max="3" width="9.25390625" style="0" customWidth="1"/>
    <col min="4" max="4" width="10.25390625" style="0" customWidth="1"/>
    <col min="5" max="5" width="9.25390625" style="0" customWidth="1"/>
    <col min="6" max="6" width="11.25390625" style="0" customWidth="1"/>
    <col min="7" max="9" width="9.25390625" style="0" customWidth="1"/>
    <col min="10" max="10" width="11.25390625" style="0" customWidth="1"/>
    <col min="11" max="17" width="9.25390625" style="0" customWidth="1"/>
    <col min="18" max="18" width="10.25390625" style="0" customWidth="1"/>
    <col min="19" max="21" width="9.25390625" style="0" customWidth="1"/>
  </cols>
  <sheetData>
    <row r="1" spans="1:21" ht="12.75">
      <c r="A1" s="69" t="s">
        <v>58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ht="13.5" thickBot="1">
      <c r="A2" s="3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2.75">
      <c r="A3" s="25"/>
      <c r="B3" s="28" t="s">
        <v>2</v>
      </c>
      <c r="C3" s="28" t="s">
        <v>3</v>
      </c>
      <c r="D3" s="30" t="s">
        <v>4</v>
      </c>
      <c r="E3" s="31"/>
      <c r="F3" s="28" t="s">
        <v>5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 t="s">
        <v>6</v>
      </c>
      <c r="S3" s="28" t="s">
        <v>3</v>
      </c>
      <c r="T3" s="31" t="s">
        <v>7</v>
      </c>
      <c r="U3" s="16" t="s">
        <v>3</v>
      </c>
    </row>
    <row r="4" spans="1:21" ht="12.75">
      <c r="A4" s="26"/>
      <c r="B4" s="22"/>
      <c r="C4" s="22"/>
      <c r="D4" s="19" t="s">
        <v>8</v>
      </c>
      <c r="E4" s="19" t="s">
        <v>3</v>
      </c>
      <c r="F4" s="21" t="s">
        <v>9</v>
      </c>
      <c r="G4" s="21"/>
      <c r="H4" s="21"/>
      <c r="I4" s="21"/>
      <c r="J4" s="21"/>
      <c r="K4" s="21"/>
      <c r="L4" s="21"/>
      <c r="M4" s="21"/>
      <c r="N4" s="21"/>
      <c r="O4" s="21"/>
      <c r="P4" s="21" t="s">
        <v>10</v>
      </c>
      <c r="Q4" s="22"/>
      <c r="R4" s="22"/>
      <c r="S4" s="22"/>
      <c r="T4" s="32"/>
      <c r="U4" s="17"/>
    </row>
    <row r="5" spans="1:21" ht="13.5" thickBot="1">
      <c r="A5" s="27"/>
      <c r="B5" s="29"/>
      <c r="C5" s="29"/>
      <c r="D5" s="20"/>
      <c r="E5" s="20"/>
      <c r="F5" s="1" t="s">
        <v>11</v>
      </c>
      <c r="G5" s="1" t="s">
        <v>3</v>
      </c>
      <c r="H5" s="1" t="s">
        <v>12</v>
      </c>
      <c r="I5" s="1" t="s">
        <v>3</v>
      </c>
      <c r="J5" s="1" t="s">
        <v>13</v>
      </c>
      <c r="K5" s="1" t="s">
        <v>3</v>
      </c>
      <c r="L5" s="1" t="s">
        <v>14</v>
      </c>
      <c r="M5" s="1" t="s">
        <v>3</v>
      </c>
      <c r="N5" s="1" t="s">
        <v>15</v>
      </c>
      <c r="O5" s="1" t="s">
        <v>3</v>
      </c>
      <c r="P5" s="1" t="s">
        <v>8</v>
      </c>
      <c r="Q5" s="1" t="s">
        <v>3</v>
      </c>
      <c r="R5" s="29"/>
      <c r="S5" s="29"/>
      <c r="T5" s="33"/>
      <c r="U5" s="18"/>
    </row>
    <row r="6" spans="1:21" ht="12.75">
      <c r="A6" s="2">
        <v>37987</v>
      </c>
      <c r="B6" s="35">
        <v>94308</v>
      </c>
      <c r="C6" s="39">
        <v>1.070064561514983</v>
      </c>
      <c r="D6" s="35">
        <v>83099</v>
      </c>
      <c r="E6" s="39">
        <v>0.9940309576784133</v>
      </c>
      <c r="F6" s="35">
        <v>14465</v>
      </c>
      <c r="G6" s="39">
        <v>0.9662013225569435</v>
      </c>
      <c r="H6" s="35">
        <v>27283</v>
      </c>
      <c r="I6" s="39">
        <v>1.0371003915307713</v>
      </c>
      <c r="J6" s="35">
        <v>15908</v>
      </c>
      <c r="K6" s="39">
        <v>1.1122919871346664</v>
      </c>
      <c r="L6" s="35">
        <v>14841</v>
      </c>
      <c r="M6" s="39">
        <v>0.9231199850718418</v>
      </c>
      <c r="N6" s="35">
        <v>72497</v>
      </c>
      <c r="O6" s="39">
        <v>1.0117225114085155</v>
      </c>
      <c r="P6" s="35">
        <v>3833</v>
      </c>
      <c r="Q6" s="39">
        <v>0.38257311108893105</v>
      </c>
      <c r="R6" s="35">
        <v>76330</v>
      </c>
      <c r="S6" s="39">
        <v>0.9345462559380969</v>
      </c>
      <c r="T6" s="36">
        <v>101007</v>
      </c>
      <c r="U6" s="43">
        <v>1.1175194999170217</v>
      </c>
    </row>
    <row r="7" spans="1:21" ht="12.75">
      <c r="A7" s="8" t="s">
        <v>16</v>
      </c>
      <c r="B7" s="35">
        <v>101007</v>
      </c>
      <c r="C7" s="39">
        <v>1.1175194999170217</v>
      </c>
      <c r="D7" s="35">
        <v>83405</v>
      </c>
      <c r="E7" s="39">
        <v>1.020894024333521</v>
      </c>
      <c r="F7" s="35">
        <v>14369</v>
      </c>
      <c r="G7" s="39">
        <v>0.9022353384402864</v>
      </c>
      <c r="H7" s="35">
        <v>27187</v>
      </c>
      <c r="I7" s="39">
        <v>0.9300742362560296</v>
      </c>
      <c r="J7" s="35">
        <v>15773</v>
      </c>
      <c r="K7" s="39">
        <v>0.8917345092718227</v>
      </c>
      <c r="L7" s="35">
        <v>15352</v>
      </c>
      <c r="M7" s="39">
        <v>0.8780599405170442</v>
      </c>
      <c r="N7" s="35">
        <v>72681</v>
      </c>
      <c r="O7" s="39">
        <v>0.9047915447721246</v>
      </c>
      <c r="P7" s="35">
        <v>2755</v>
      </c>
      <c r="Q7" s="39">
        <v>0.3613588667366212</v>
      </c>
      <c r="R7" s="35">
        <v>75436</v>
      </c>
      <c r="S7" s="39">
        <v>0.8576853546780667</v>
      </c>
      <c r="T7" s="36">
        <v>109046</v>
      </c>
      <c r="U7" s="41">
        <v>1.2927647567900795</v>
      </c>
    </row>
    <row r="8" spans="1:21" ht="12.75">
      <c r="A8" s="8" t="s">
        <v>17</v>
      </c>
      <c r="B8" s="35">
        <v>109046</v>
      </c>
      <c r="C8" s="39">
        <v>1.2927647567900795</v>
      </c>
      <c r="D8" s="35">
        <v>74662</v>
      </c>
      <c r="E8" s="39">
        <v>0.8478922503861179</v>
      </c>
      <c r="F8" s="35">
        <v>16717</v>
      </c>
      <c r="G8" s="39">
        <v>0.9550934125578472</v>
      </c>
      <c r="H8" s="35">
        <v>31112</v>
      </c>
      <c r="I8" s="39">
        <v>1.043466595116716</v>
      </c>
      <c r="J8" s="35">
        <v>17788</v>
      </c>
      <c r="K8" s="39">
        <v>1.1072517896047307</v>
      </c>
      <c r="L8" s="35">
        <v>17291</v>
      </c>
      <c r="M8" s="39">
        <v>0.9920252438324727</v>
      </c>
      <c r="N8" s="35">
        <v>82908</v>
      </c>
      <c r="O8" s="39">
        <v>1.0259113519934664</v>
      </c>
      <c r="P8" s="35">
        <v>3341</v>
      </c>
      <c r="Q8" s="39">
        <v>0.26440329218106995</v>
      </c>
      <c r="R8" s="35">
        <v>86249</v>
      </c>
      <c r="S8" s="39">
        <v>0.9229427501337614</v>
      </c>
      <c r="T8" s="36">
        <v>97459</v>
      </c>
      <c r="U8" s="41">
        <v>1.2311491769937217</v>
      </c>
    </row>
    <row r="9" spans="1:21" ht="12.75">
      <c r="A9" s="8" t="s">
        <v>18</v>
      </c>
      <c r="B9" s="35">
        <v>97459</v>
      </c>
      <c r="C9" s="39">
        <v>1.2311491769937217</v>
      </c>
      <c r="D9" s="35">
        <v>73846</v>
      </c>
      <c r="E9" s="39">
        <v>0.7900164751695659</v>
      </c>
      <c r="F9" s="35">
        <v>15123</v>
      </c>
      <c r="G9" s="39">
        <v>0.8976139601139601</v>
      </c>
      <c r="H9" s="35">
        <v>28773</v>
      </c>
      <c r="I9" s="39">
        <v>1.0238408710813791</v>
      </c>
      <c r="J9" s="35">
        <v>13880</v>
      </c>
      <c r="K9" s="39">
        <v>0.9996398991717681</v>
      </c>
      <c r="L9" s="35">
        <v>14778</v>
      </c>
      <c r="M9" s="39">
        <v>1.1750954198473282</v>
      </c>
      <c r="N9" s="35">
        <v>72554</v>
      </c>
      <c r="O9" s="39">
        <v>1.0159917100767377</v>
      </c>
      <c r="P9" s="35">
        <v>3347</v>
      </c>
      <c r="Q9" s="39">
        <v>0.7678366597843542</v>
      </c>
      <c r="R9" s="35">
        <v>75901</v>
      </c>
      <c r="S9" s="39">
        <v>1.0025095428669546</v>
      </c>
      <c r="T9" s="36">
        <v>95304</v>
      </c>
      <c r="U9" s="41">
        <v>0.936280577659888</v>
      </c>
    </row>
    <row r="10" spans="1:21" ht="12.75">
      <c r="A10" s="8" t="s">
        <v>19</v>
      </c>
      <c r="B10" s="35">
        <v>95304</v>
      </c>
      <c r="C10" s="39">
        <v>0.936280577659888</v>
      </c>
      <c r="D10" s="35">
        <v>79389</v>
      </c>
      <c r="E10" s="39">
        <v>0.938005104210974</v>
      </c>
      <c r="F10" s="35">
        <v>14235</v>
      </c>
      <c r="G10" s="39">
        <v>0.8981639220140072</v>
      </c>
      <c r="H10" s="35">
        <v>27409</v>
      </c>
      <c r="I10" s="39">
        <v>0.9907106195330008</v>
      </c>
      <c r="J10" s="35">
        <v>14902</v>
      </c>
      <c r="K10" s="39">
        <v>1.1897804391217566</v>
      </c>
      <c r="L10" s="35">
        <v>15076</v>
      </c>
      <c r="M10" s="39">
        <v>0.9773110333203682</v>
      </c>
      <c r="N10" s="35">
        <v>71622</v>
      </c>
      <c r="O10" s="39">
        <v>1.00218285618336</v>
      </c>
      <c r="P10" s="35">
        <v>3029</v>
      </c>
      <c r="Q10" s="39">
        <v>0.7065547002565897</v>
      </c>
      <c r="R10" s="35">
        <v>74651</v>
      </c>
      <c r="S10" s="39">
        <v>0.9854527213443692</v>
      </c>
      <c r="T10" s="36">
        <v>100042</v>
      </c>
      <c r="U10" s="41">
        <v>0.9039422442691533</v>
      </c>
    </row>
    <row r="11" spans="1:21" ht="12.75">
      <c r="A11" s="8" t="s">
        <v>20</v>
      </c>
      <c r="B11" s="35">
        <v>100042</v>
      </c>
      <c r="C11" s="39">
        <v>0.9039422442691533</v>
      </c>
      <c r="D11" s="35">
        <v>74966</v>
      </c>
      <c r="E11" s="39">
        <v>0.9681777088983599</v>
      </c>
      <c r="F11" s="35">
        <v>16770</v>
      </c>
      <c r="G11" s="39">
        <v>1.02081811541271</v>
      </c>
      <c r="H11" s="35">
        <v>31717</v>
      </c>
      <c r="I11" s="39">
        <v>1.1777134157662175</v>
      </c>
      <c r="J11" s="35">
        <v>17719</v>
      </c>
      <c r="K11" s="39">
        <v>1.2837064406288488</v>
      </c>
      <c r="L11" s="35">
        <v>16694</v>
      </c>
      <c r="M11" s="39">
        <v>1.090327215727255</v>
      </c>
      <c r="N11" s="35">
        <v>82900</v>
      </c>
      <c r="O11" s="39">
        <v>1.1438742704179488</v>
      </c>
      <c r="P11" s="35">
        <v>5239</v>
      </c>
      <c r="Q11" s="39">
        <v>1.0768756423432682</v>
      </c>
      <c r="R11" s="35">
        <v>88139</v>
      </c>
      <c r="S11" s="39">
        <v>1.1396596757092246</v>
      </c>
      <c r="T11" s="36">
        <v>86869</v>
      </c>
      <c r="U11" s="41">
        <v>0.7842639823048797</v>
      </c>
    </row>
    <row r="12" spans="1:21" ht="12.75">
      <c r="A12" s="8" t="s">
        <v>21</v>
      </c>
      <c r="B12" s="35">
        <v>86869</v>
      </c>
      <c r="C12" s="39">
        <v>0.7842639823048797</v>
      </c>
      <c r="D12" s="35">
        <v>78353</v>
      </c>
      <c r="E12" s="39">
        <v>1.0747716112040822</v>
      </c>
      <c r="F12" s="35">
        <v>17015</v>
      </c>
      <c r="G12" s="39">
        <v>0.9865483852264162</v>
      </c>
      <c r="H12" s="35">
        <v>33772</v>
      </c>
      <c r="I12" s="39">
        <v>1.1192788254399628</v>
      </c>
      <c r="J12" s="35">
        <v>16074</v>
      </c>
      <c r="K12" s="39">
        <v>1.0838840188806473</v>
      </c>
      <c r="L12" s="35">
        <v>17051</v>
      </c>
      <c r="M12" s="39">
        <v>1.009891021085051</v>
      </c>
      <c r="N12" s="35">
        <v>83912</v>
      </c>
      <c r="O12" s="39">
        <v>1.0603785983268885</v>
      </c>
      <c r="P12" s="35">
        <v>3709</v>
      </c>
      <c r="Q12" s="39">
        <v>1.0223263506063947</v>
      </c>
      <c r="R12" s="35">
        <v>87621</v>
      </c>
      <c r="S12" s="39">
        <v>1.0587105193204611</v>
      </c>
      <c r="T12" s="36">
        <v>77601</v>
      </c>
      <c r="U12" s="41">
        <v>0.7690500966255389</v>
      </c>
    </row>
    <row r="13" spans="1:21" ht="12.75">
      <c r="A13" s="8" t="s">
        <v>22</v>
      </c>
      <c r="B13" s="35">
        <v>77601</v>
      </c>
      <c r="C13" s="39">
        <v>0.7690500966255389</v>
      </c>
      <c r="D13" s="35">
        <v>76924</v>
      </c>
      <c r="E13" s="39">
        <v>1.0442266445850188</v>
      </c>
      <c r="F13" s="35">
        <v>14351</v>
      </c>
      <c r="G13" s="39">
        <v>1.1474374350363796</v>
      </c>
      <c r="H13" s="35">
        <v>30536</v>
      </c>
      <c r="I13" s="39">
        <v>1.133187367796044</v>
      </c>
      <c r="J13" s="35">
        <v>17023</v>
      </c>
      <c r="K13" s="39">
        <v>1.4475340136054422</v>
      </c>
      <c r="L13" s="35">
        <v>15528</v>
      </c>
      <c r="M13" s="39">
        <v>1.07045360540466</v>
      </c>
      <c r="N13" s="35">
        <v>77438</v>
      </c>
      <c r="O13" s="39">
        <v>1.1783018867924528</v>
      </c>
      <c r="P13" s="35">
        <v>4010</v>
      </c>
      <c r="Q13" s="39">
        <v>0.7025227750525578</v>
      </c>
      <c r="R13" s="35">
        <v>81448</v>
      </c>
      <c r="S13" s="39">
        <v>1.140281122248978</v>
      </c>
      <c r="T13" s="36">
        <v>73077</v>
      </c>
      <c r="U13" s="41">
        <v>0.7085017887786859</v>
      </c>
    </row>
    <row r="14" spans="1:21" ht="12.75">
      <c r="A14" s="8" t="s">
        <v>23</v>
      </c>
      <c r="B14" s="35">
        <v>73077</v>
      </c>
      <c r="C14" s="39">
        <v>0.7085017887786859</v>
      </c>
      <c r="D14" s="35">
        <v>77529</v>
      </c>
      <c r="E14" s="39">
        <v>1.084170046147392</v>
      </c>
      <c r="F14" s="35">
        <v>15013</v>
      </c>
      <c r="G14" s="39">
        <v>1.0322469746974698</v>
      </c>
      <c r="H14" s="35">
        <v>27598</v>
      </c>
      <c r="I14" s="39">
        <v>0.9168770764119601</v>
      </c>
      <c r="J14" s="35">
        <v>13900</v>
      </c>
      <c r="K14" s="39">
        <v>0.9329485200349017</v>
      </c>
      <c r="L14" s="35">
        <v>16189</v>
      </c>
      <c r="M14" s="39">
        <v>0.855158206116951</v>
      </c>
      <c r="N14" s="35">
        <v>72700</v>
      </c>
      <c r="O14" s="39">
        <v>0.9264214899202283</v>
      </c>
      <c r="P14" s="35">
        <v>2792</v>
      </c>
      <c r="Q14" s="39">
        <v>0.5718967636214666</v>
      </c>
      <c r="R14" s="35">
        <v>75492</v>
      </c>
      <c r="S14" s="39">
        <v>0.9055490247822854</v>
      </c>
      <c r="T14" s="36">
        <v>75114</v>
      </c>
      <c r="U14" s="41">
        <v>0.8228334812185744</v>
      </c>
    </row>
    <row r="15" spans="1:21" ht="12.75">
      <c r="A15" s="8" t="s">
        <v>24</v>
      </c>
      <c r="B15" s="35">
        <v>75114</v>
      </c>
      <c r="C15" s="39">
        <v>0.8228334812185744</v>
      </c>
      <c r="D15" s="35">
        <v>83356</v>
      </c>
      <c r="E15" s="39">
        <v>1.0782325244476638</v>
      </c>
      <c r="F15" s="35">
        <v>14672</v>
      </c>
      <c r="G15" s="39">
        <v>0.9972811310494835</v>
      </c>
      <c r="H15" s="35">
        <v>28846</v>
      </c>
      <c r="I15" s="39">
        <v>0.9755157253973622</v>
      </c>
      <c r="J15" s="35">
        <v>14794</v>
      </c>
      <c r="K15" s="39">
        <v>1.0054369987766754</v>
      </c>
      <c r="L15" s="35">
        <v>16869</v>
      </c>
      <c r="M15" s="39">
        <v>0.8498664920147111</v>
      </c>
      <c r="N15" s="35">
        <v>75181</v>
      </c>
      <c r="O15" s="39">
        <v>0.953529076035259</v>
      </c>
      <c r="P15" s="35">
        <v>2887</v>
      </c>
      <c r="Q15" s="39">
        <v>0.6259757155247181</v>
      </c>
      <c r="R15" s="35">
        <v>78068</v>
      </c>
      <c r="S15" s="39">
        <v>0.9354278251075404</v>
      </c>
      <c r="T15" s="36">
        <v>83462</v>
      </c>
      <c r="U15" s="41">
        <v>0.9803143132326341</v>
      </c>
    </row>
    <row r="16" spans="1:21" ht="12.75">
      <c r="A16" s="8" t="s">
        <v>25</v>
      </c>
      <c r="B16" s="35">
        <v>83462</v>
      </c>
      <c r="C16" s="39">
        <v>0.9803143132326341</v>
      </c>
      <c r="D16" s="35">
        <v>78443</v>
      </c>
      <c r="E16" s="39">
        <v>0.9426545694886739</v>
      </c>
      <c r="F16" s="35">
        <v>15613</v>
      </c>
      <c r="G16" s="39">
        <v>1.1112455516014235</v>
      </c>
      <c r="H16" s="35">
        <v>31185</v>
      </c>
      <c r="I16" s="39">
        <v>1.1091943802240796</v>
      </c>
      <c r="J16" s="35">
        <v>15545</v>
      </c>
      <c r="K16" s="39">
        <v>1.0199461977560527</v>
      </c>
      <c r="L16" s="35">
        <v>17477</v>
      </c>
      <c r="M16" s="39">
        <v>1.0055232725389793</v>
      </c>
      <c r="N16" s="35">
        <v>79820</v>
      </c>
      <c r="O16" s="39">
        <v>1.0672977923970743</v>
      </c>
      <c r="P16" s="35">
        <v>3423</v>
      </c>
      <c r="Q16" s="39">
        <v>0.8175304513971817</v>
      </c>
      <c r="R16" s="35">
        <v>83243</v>
      </c>
      <c r="S16" s="39">
        <v>1.0540557651885432</v>
      </c>
      <c r="T16" s="36">
        <v>78662</v>
      </c>
      <c r="U16" s="41">
        <v>0.8800948768726434</v>
      </c>
    </row>
    <row r="17" spans="1:21" ht="12.75">
      <c r="A17" s="8" t="s">
        <v>26</v>
      </c>
      <c r="B17" s="35">
        <v>78662</v>
      </c>
      <c r="C17" s="39">
        <v>0.8800948768726434</v>
      </c>
      <c r="D17" s="35">
        <v>85225</v>
      </c>
      <c r="E17" s="39">
        <v>1.0575920778318277</v>
      </c>
      <c r="F17" s="35">
        <v>14906</v>
      </c>
      <c r="G17" s="39">
        <v>1.0660849663853527</v>
      </c>
      <c r="H17" s="35">
        <v>28009</v>
      </c>
      <c r="I17" s="39">
        <v>1.0135702395599624</v>
      </c>
      <c r="J17" s="35">
        <v>14790</v>
      </c>
      <c r="K17" s="39">
        <v>0.9706635164402442</v>
      </c>
      <c r="L17" s="35">
        <v>16158</v>
      </c>
      <c r="M17" s="39">
        <v>1.0776310524209685</v>
      </c>
      <c r="N17" s="35">
        <v>73863</v>
      </c>
      <c r="O17" s="39">
        <v>1.0280596267067519</v>
      </c>
      <c r="P17" s="35">
        <v>2925</v>
      </c>
      <c r="Q17" s="39">
        <v>0.7681197478991597</v>
      </c>
      <c r="R17" s="35">
        <v>76788</v>
      </c>
      <c r="S17" s="39">
        <v>1.0149758773379156</v>
      </c>
      <c r="T17" s="36">
        <v>87099</v>
      </c>
      <c r="U17" s="41">
        <v>0.9235589769690801</v>
      </c>
    </row>
    <row r="18" spans="1:21" ht="12.75">
      <c r="A18" s="10" t="s">
        <v>57</v>
      </c>
      <c r="B18" s="35">
        <v>78662</v>
      </c>
      <c r="C18" s="39">
        <v>0.8800948768726434</v>
      </c>
      <c r="D18" s="35">
        <v>949197</v>
      </c>
      <c r="E18" s="39">
        <v>0.9804974191102567</v>
      </c>
      <c r="F18" s="35">
        <v>183249</v>
      </c>
      <c r="G18" s="39">
        <v>0.9928589617862348</v>
      </c>
      <c r="H18" s="35">
        <v>353427</v>
      </c>
      <c r="I18" s="39">
        <v>1.0376813381367205</v>
      </c>
      <c r="J18" s="35">
        <v>188096</v>
      </c>
      <c r="K18" s="39">
        <v>1.075147614447639</v>
      </c>
      <c r="L18" s="35">
        <v>193304</v>
      </c>
      <c r="M18" s="39">
        <v>0.9819912724982093</v>
      </c>
      <c r="N18" s="35">
        <v>918076</v>
      </c>
      <c r="O18" s="39">
        <v>1.0235440232430058</v>
      </c>
      <c r="P18" s="35">
        <v>41290</v>
      </c>
      <c r="Q18" s="39">
        <v>0.5847199603483679</v>
      </c>
      <c r="R18" s="35">
        <v>959366</v>
      </c>
      <c r="S18" s="39">
        <v>0.9915691926703551</v>
      </c>
      <c r="T18" s="35">
        <v>87099</v>
      </c>
      <c r="U18" s="41">
        <v>0.9235589769690801</v>
      </c>
    </row>
    <row r="19" spans="1:21" ht="12.75">
      <c r="A19" s="10" t="s">
        <v>28</v>
      </c>
      <c r="B19" s="36">
        <v>100042</v>
      </c>
      <c r="C19" s="39">
        <v>0.9039422442691533</v>
      </c>
      <c r="D19" s="36">
        <v>469367</v>
      </c>
      <c r="E19" s="39">
        <v>0.9223312608569205</v>
      </c>
      <c r="F19" s="36">
        <v>91679</v>
      </c>
      <c r="G19" s="39">
        <v>0.9400563957959498</v>
      </c>
      <c r="H19" s="36">
        <v>173481</v>
      </c>
      <c r="I19" s="39">
        <v>1.032293191474169</v>
      </c>
      <c r="J19" s="36">
        <v>95970</v>
      </c>
      <c r="K19" s="39">
        <v>1.0872569900756786</v>
      </c>
      <c r="L19" s="36">
        <v>94032</v>
      </c>
      <c r="M19" s="39">
        <v>0.997115710892433</v>
      </c>
      <c r="N19" s="36">
        <v>455162</v>
      </c>
      <c r="O19" s="39">
        <v>1.0156442806107764</v>
      </c>
      <c r="P19" s="36">
        <v>21544</v>
      </c>
      <c r="Q19" s="39">
        <v>0.49198447134048867</v>
      </c>
      <c r="R19" s="36">
        <v>476706</v>
      </c>
      <c r="S19" s="39">
        <v>0.9691490421463728</v>
      </c>
      <c r="T19" s="36">
        <v>86869</v>
      </c>
      <c r="U19" s="41">
        <v>0.7842639823048797</v>
      </c>
    </row>
    <row r="20" spans="1:21" ht="12.75">
      <c r="A20" s="10" t="s">
        <v>29</v>
      </c>
      <c r="B20" s="36">
        <v>78662</v>
      </c>
      <c r="C20" s="39">
        <v>0.8800948768726434</v>
      </c>
      <c r="D20" s="36">
        <v>479830</v>
      </c>
      <c r="E20" s="39">
        <v>1.044960092337511</v>
      </c>
      <c r="F20" s="36">
        <v>91570</v>
      </c>
      <c r="G20" s="39">
        <v>1.052020863491188</v>
      </c>
      <c r="H20" s="36">
        <v>179946</v>
      </c>
      <c r="I20" s="39">
        <v>1.042929424651818</v>
      </c>
      <c r="J20" s="36">
        <v>92126</v>
      </c>
      <c r="K20" s="39">
        <v>1.0628165341885765</v>
      </c>
      <c r="L20" s="36">
        <v>99272</v>
      </c>
      <c r="M20" s="39">
        <v>0.9680823053293676</v>
      </c>
      <c r="N20" s="36">
        <v>462914</v>
      </c>
      <c r="O20" s="39">
        <v>1.031432219194442</v>
      </c>
      <c r="P20" s="36">
        <v>19746</v>
      </c>
      <c r="Q20" s="39">
        <v>0.7361043802423113</v>
      </c>
      <c r="R20" s="36">
        <v>482660</v>
      </c>
      <c r="S20" s="39">
        <v>1.0147547945723885</v>
      </c>
      <c r="T20" s="36">
        <v>87099</v>
      </c>
      <c r="U20" s="41">
        <v>0.9235589769690801</v>
      </c>
    </row>
    <row r="21" spans="1:21" ht="12.75">
      <c r="A21" s="10" t="s">
        <v>30</v>
      </c>
      <c r="B21" s="36">
        <v>109046</v>
      </c>
      <c r="C21" s="39">
        <v>1.2927647567900795</v>
      </c>
      <c r="D21" s="36">
        <v>241166</v>
      </c>
      <c r="E21" s="39">
        <v>0.9519009125643374</v>
      </c>
      <c r="F21" s="36">
        <v>45551</v>
      </c>
      <c r="G21" s="39">
        <v>0.9411363636363637</v>
      </c>
      <c r="H21" s="36">
        <v>85582</v>
      </c>
      <c r="I21" s="39">
        <v>1.0026712280619539</v>
      </c>
      <c r="J21" s="36">
        <v>49469</v>
      </c>
      <c r="K21" s="39">
        <v>1.0294246176256372</v>
      </c>
      <c r="L21" s="36">
        <v>47484</v>
      </c>
      <c r="M21" s="39">
        <v>0.9312231570277107</v>
      </c>
      <c r="N21" s="36">
        <v>228086</v>
      </c>
      <c r="O21" s="39">
        <v>0.9797508591065293</v>
      </c>
      <c r="P21" s="36">
        <v>9929</v>
      </c>
      <c r="Q21" s="39">
        <v>0.3279170382113016</v>
      </c>
      <c r="R21" s="36">
        <v>238015</v>
      </c>
      <c r="S21" s="39">
        <v>0.9047282375256102</v>
      </c>
      <c r="T21" s="36">
        <v>97459</v>
      </c>
      <c r="U21" s="41">
        <v>1.2311491769937217</v>
      </c>
    </row>
    <row r="22" spans="1:21" ht="12.75">
      <c r="A22" s="10" t="s">
        <v>31</v>
      </c>
      <c r="B22" s="36">
        <v>100042</v>
      </c>
      <c r="C22" s="39">
        <v>0.9039422442691533</v>
      </c>
      <c r="D22" s="36">
        <v>228201</v>
      </c>
      <c r="E22" s="39">
        <v>0.8930147922047429</v>
      </c>
      <c r="F22" s="36">
        <v>46128</v>
      </c>
      <c r="G22" s="39">
        <v>0.9389923664122137</v>
      </c>
      <c r="H22" s="36">
        <v>87899</v>
      </c>
      <c r="I22" s="39">
        <v>1.0628657799274486</v>
      </c>
      <c r="J22" s="36">
        <v>46501</v>
      </c>
      <c r="K22" s="39">
        <v>1.1563673438937656</v>
      </c>
      <c r="L22" s="36">
        <v>46548</v>
      </c>
      <c r="M22" s="39">
        <v>1.0746888924803177</v>
      </c>
      <c r="N22" s="36">
        <v>227076</v>
      </c>
      <c r="O22" s="39">
        <v>1.0544459974646043</v>
      </c>
      <c r="P22" s="36">
        <v>11615</v>
      </c>
      <c r="Q22" s="39">
        <v>0.8596698986011398</v>
      </c>
      <c r="R22" s="36">
        <v>238691</v>
      </c>
      <c r="S22" s="39">
        <v>1.0432207760421675</v>
      </c>
      <c r="T22" s="36">
        <v>86869</v>
      </c>
      <c r="U22" s="41">
        <v>0.7842639823048797</v>
      </c>
    </row>
    <row r="23" spans="1:21" ht="12.75">
      <c r="A23" s="10" t="s">
        <v>32</v>
      </c>
      <c r="B23" s="36">
        <v>73077</v>
      </c>
      <c r="C23" s="39">
        <v>0.7085017887786859</v>
      </c>
      <c r="D23" s="36">
        <v>232806</v>
      </c>
      <c r="E23" s="39">
        <v>1.067535468960647</v>
      </c>
      <c r="F23" s="36">
        <v>46379</v>
      </c>
      <c r="G23" s="39">
        <v>1.0469772901711139</v>
      </c>
      <c r="H23" s="36">
        <v>91906</v>
      </c>
      <c r="I23" s="39">
        <v>1.0537262095849576</v>
      </c>
      <c r="J23" s="36">
        <v>46997</v>
      </c>
      <c r="K23" s="39">
        <v>1.1327580804550603</v>
      </c>
      <c r="L23" s="36">
        <v>48768</v>
      </c>
      <c r="M23" s="39">
        <v>0.9691381331849526</v>
      </c>
      <c r="N23" s="36">
        <v>234050</v>
      </c>
      <c r="O23" s="39">
        <v>1.0480101017337728</v>
      </c>
      <c r="P23" s="36">
        <v>10511</v>
      </c>
      <c r="Q23" s="39">
        <v>0.7392741595161063</v>
      </c>
      <c r="R23" s="36">
        <v>244561</v>
      </c>
      <c r="S23" s="39">
        <v>1.0294877839330516</v>
      </c>
      <c r="T23" s="36">
        <v>75114</v>
      </c>
      <c r="U23" s="41">
        <v>0.8228334812185744</v>
      </c>
    </row>
    <row r="24" spans="1:21" ht="13.5" thickBot="1">
      <c r="A24" s="11" t="s">
        <v>33</v>
      </c>
      <c r="B24" s="38">
        <v>78662</v>
      </c>
      <c r="C24" s="40">
        <v>0.8800948768726434</v>
      </c>
      <c r="D24" s="38">
        <v>247024</v>
      </c>
      <c r="E24" s="40">
        <v>1.0245409714359186</v>
      </c>
      <c r="F24" s="38">
        <v>45191</v>
      </c>
      <c r="G24" s="40">
        <v>1.0572478008609396</v>
      </c>
      <c r="H24" s="38">
        <v>88040</v>
      </c>
      <c r="I24" s="40">
        <v>1.031892075622077</v>
      </c>
      <c r="J24" s="38">
        <v>45129</v>
      </c>
      <c r="K24" s="40">
        <v>0.9986059479553904</v>
      </c>
      <c r="L24" s="38">
        <v>50504</v>
      </c>
      <c r="M24" s="40">
        <v>0.9670649509803921</v>
      </c>
      <c r="N24" s="38">
        <v>228864</v>
      </c>
      <c r="O24" s="40">
        <v>1.0150124845329276</v>
      </c>
      <c r="P24" s="38">
        <v>9235</v>
      </c>
      <c r="Q24" s="40">
        <v>0.7325295470770207</v>
      </c>
      <c r="R24" s="38">
        <v>238099</v>
      </c>
      <c r="S24" s="40">
        <v>1.0000546021185621</v>
      </c>
      <c r="T24" s="38">
        <v>87099</v>
      </c>
      <c r="U24" s="42">
        <v>0.9235589769690801</v>
      </c>
    </row>
    <row r="27" ht="12.75">
      <c r="B27" s="68"/>
    </row>
    <row r="28" ht="12.75">
      <c r="B28" s="68"/>
    </row>
    <row r="29" ht="12.75">
      <c r="B29" s="68"/>
    </row>
    <row r="30" ht="12.75">
      <c r="B30" s="68"/>
    </row>
    <row r="31" ht="12.75">
      <c r="B31" s="68"/>
    </row>
    <row r="32" ht="12.75">
      <c r="B32" s="68"/>
    </row>
    <row r="33" ht="12.75">
      <c r="B33" s="68"/>
    </row>
    <row r="34" ht="12.75">
      <c r="B34" s="68"/>
    </row>
    <row r="35" ht="12.75">
      <c r="B35" s="68"/>
    </row>
    <row r="36" ht="12.75">
      <c r="B36" s="68"/>
    </row>
    <row r="37" ht="12.75">
      <c r="B37" s="68"/>
    </row>
  </sheetData>
  <sheetProtection/>
  <mergeCells count="1">
    <mergeCell ref="A1:U1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U24" sqref="B17:U24"/>
    </sheetView>
  </sheetViews>
  <sheetFormatPr defaultColWidth="9.00390625" defaultRowHeight="13.5"/>
  <cols>
    <col min="1" max="1" width="10.625" style="0" customWidth="1"/>
    <col min="2" max="3" width="9.25390625" style="0" customWidth="1"/>
    <col min="4" max="4" width="10.25390625" style="0" customWidth="1"/>
    <col min="5" max="5" width="9.25390625" style="0" customWidth="1"/>
    <col min="6" max="6" width="11.25390625" style="0" customWidth="1"/>
    <col min="7" max="9" width="9.25390625" style="0" customWidth="1"/>
    <col min="10" max="10" width="11.25390625" style="0" customWidth="1"/>
    <col min="11" max="17" width="9.25390625" style="0" customWidth="1"/>
    <col min="18" max="18" width="10.25390625" style="0" customWidth="1"/>
    <col min="19" max="21" width="9.25390625" style="0" customWidth="1"/>
  </cols>
  <sheetData>
    <row r="1" spans="1:21" ht="12.75">
      <c r="A1" s="69" t="s">
        <v>37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ht="13.5" thickBot="1">
      <c r="A2" s="3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2.75">
      <c r="A3" s="25"/>
      <c r="B3" s="28" t="s">
        <v>2</v>
      </c>
      <c r="C3" s="28" t="s">
        <v>3</v>
      </c>
      <c r="D3" s="30" t="s">
        <v>4</v>
      </c>
      <c r="E3" s="31"/>
      <c r="F3" s="28" t="s">
        <v>5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 t="s">
        <v>6</v>
      </c>
      <c r="S3" s="28" t="s">
        <v>3</v>
      </c>
      <c r="T3" s="31" t="s">
        <v>7</v>
      </c>
      <c r="U3" s="16" t="s">
        <v>3</v>
      </c>
    </row>
    <row r="4" spans="1:21" ht="12.75">
      <c r="A4" s="26"/>
      <c r="B4" s="22"/>
      <c r="C4" s="22"/>
      <c r="D4" s="19" t="s">
        <v>8</v>
      </c>
      <c r="E4" s="19" t="s">
        <v>3</v>
      </c>
      <c r="F4" s="21" t="s">
        <v>9</v>
      </c>
      <c r="G4" s="21"/>
      <c r="H4" s="21"/>
      <c r="I4" s="21"/>
      <c r="J4" s="21"/>
      <c r="K4" s="21"/>
      <c r="L4" s="21"/>
      <c r="M4" s="21"/>
      <c r="N4" s="21"/>
      <c r="O4" s="21"/>
      <c r="P4" s="21" t="s">
        <v>10</v>
      </c>
      <c r="Q4" s="22"/>
      <c r="R4" s="22"/>
      <c r="S4" s="22"/>
      <c r="T4" s="32"/>
      <c r="U4" s="17"/>
    </row>
    <row r="5" spans="1:21" ht="13.5" thickBot="1">
      <c r="A5" s="27"/>
      <c r="B5" s="29"/>
      <c r="C5" s="29"/>
      <c r="D5" s="20"/>
      <c r="E5" s="20"/>
      <c r="F5" s="1" t="s">
        <v>11</v>
      </c>
      <c r="G5" s="1" t="s">
        <v>3</v>
      </c>
      <c r="H5" s="1" t="s">
        <v>12</v>
      </c>
      <c r="I5" s="1" t="s">
        <v>3</v>
      </c>
      <c r="J5" s="1" t="s">
        <v>13</v>
      </c>
      <c r="K5" s="1" t="s">
        <v>3</v>
      </c>
      <c r="L5" s="1" t="s">
        <v>14</v>
      </c>
      <c r="M5" s="1" t="s">
        <v>3</v>
      </c>
      <c r="N5" s="1" t="s">
        <v>15</v>
      </c>
      <c r="O5" s="1" t="s">
        <v>3</v>
      </c>
      <c r="P5" s="1" t="s">
        <v>8</v>
      </c>
      <c r="Q5" s="1" t="s">
        <v>3</v>
      </c>
      <c r="R5" s="29"/>
      <c r="S5" s="29"/>
      <c r="T5" s="33"/>
      <c r="U5" s="18"/>
    </row>
    <row r="6" spans="1:21" ht="12.75">
      <c r="A6" s="2">
        <v>37622</v>
      </c>
      <c r="B6" s="35">
        <v>88133</v>
      </c>
      <c r="C6" s="39">
        <f>B6/'2002'!B6</f>
        <v>0.7201173327232467</v>
      </c>
      <c r="D6" s="35">
        <v>83598</v>
      </c>
      <c r="E6" s="39">
        <f>D6/'2002'!D6</f>
        <v>1.1426111202230604</v>
      </c>
      <c r="F6" s="35">
        <v>14971</v>
      </c>
      <c r="G6" s="39">
        <f>F6/'2002'!F6</f>
        <v>1.1046262820039843</v>
      </c>
      <c r="H6" s="35">
        <v>26307</v>
      </c>
      <c r="I6" s="39">
        <f>H6/'2002'!H6</f>
        <v>1.0055039559683523</v>
      </c>
      <c r="J6" s="35">
        <v>14302</v>
      </c>
      <c r="K6" s="39">
        <f>J6/'2002'!J6</f>
        <v>1.1593709468223088</v>
      </c>
      <c r="L6" s="35">
        <v>16077</v>
      </c>
      <c r="M6" s="39">
        <f>L6/'2002'!L6</f>
        <v>1.129478712940846</v>
      </c>
      <c r="N6" s="35">
        <f>F6+H6+J6+L6</f>
        <v>71657</v>
      </c>
      <c r="O6" s="39">
        <f>N6/'2002'!N6</f>
        <v>1.0810276679841897</v>
      </c>
      <c r="P6" s="35">
        <v>10019</v>
      </c>
      <c r="Q6" s="39">
        <f>P6/'2002'!P6</f>
        <v>0.7014141697003641</v>
      </c>
      <c r="R6" s="35">
        <v>81676</v>
      </c>
      <c r="S6" s="39">
        <f>R6/'2002'!R6</f>
        <v>1.01372719374457</v>
      </c>
      <c r="T6" s="36">
        <v>90385</v>
      </c>
      <c r="U6" s="43">
        <f>T6/'2002'!T6</f>
        <v>0.7832186617216339</v>
      </c>
    </row>
    <row r="7" spans="1:21" ht="12.75">
      <c r="A7" s="8" t="s">
        <v>16</v>
      </c>
      <c r="B7" s="35">
        <f>T6</f>
        <v>90385</v>
      </c>
      <c r="C7" s="39">
        <f>B7/'2002'!B7</f>
        <v>0.7832186617216339</v>
      </c>
      <c r="D7" s="35">
        <v>81698</v>
      </c>
      <c r="E7" s="39">
        <f>D7/'2002'!D7</f>
        <v>0.995989125531837</v>
      </c>
      <c r="F7" s="35">
        <v>15926</v>
      </c>
      <c r="G7" s="39">
        <f>F7/'2002'!F7</f>
        <v>1.0545623096278638</v>
      </c>
      <c r="H7" s="35">
        <v>29231</v>
      </c>
      <c r="I7" s="39">
        <f>H7/'2002'!H7</f>
        <v>1.158030267015292</v>
      </c>
      <c r="J7" s="35">
        <v>17688</v>
      </c>
      <c r="K7" s="39">
        <f>J7/'2002'!J7</f>
        <v>1.3510540788267644</v>
      </c>
      <c r="L7" s="35">
        <v>17484</v>
      </c>
      <c r="M7" s="39">
        <f>L7/'2002'!L7</f>
        <v>1.2302279763580073</v>
      </c>
      <c r="N7" s="35">
        <f aca="true" t="shared" si="0" ref="N7:N17">F7+H7+J7+L7</f>
        <v>80329</v>
      </c>
      <c r="O7" s="39">
        <f>N7/'2002'!N7</f>
        <v>1.1874556527909177</v>
      </c>
      <c r="P7" s="35">
        <v>7624</v>
      </c>
      <c r="Q7" s="39">
        <f>P7/'2002'!P7</f>
        <v>0.5716856628674265</v>
      </c>
      <c r="R7" s="35">
        <v>87953</v>
      </c>
      <c r="S7" s="39">
        <f>R7/'2002'!R7</f>
        <v>1.0860540353650103</v>
      </c>
      <c r="T7" s="36">
        <v>84351</v>
      </c>
      <c r="U7" s="41">
        <f>T7/'2002'!T7</f>
        <v>0.7235026203607606</v>
      </c>
    </row>
    <row r="8" spans="1:21" ht="12.75">
      <c r="A8" s="8" t="s">
        <v>17</v>
      </c>
      <c r="B8" s="35">
        <f aca="true" t="shared" si="1" ref="B8:B13">T7</f>
        <v>84351</v>
      </c>
      <c r="C8" s="39">
        <f>B8/'2002'!B8</f>
        <v>0.7235026203607606</v>
      </c>
      <c r="D8" s="35">
        <v>88056</v>
      </c>
      <c r="E8" s="39">
        <f>D8/'2002'!D8</f>
        <v>1.136265097553422</v>
      </c>
      <c r="F8" s="35">
        <v>17503</v>
      </c>
      <c r="G8" s="39">
        <f>F8/'2002'!F8</f>
        <v>1.080832407064345</v>
      </c>
      <c r="H8" s="35">
        <v>29816</v>
      </c>
      <c r="I8" s="39">
        <f>H8/'2002'!H8</f>
        <v>0.9803702364120607</v>
      </c>
      <c r="J8" s="35">
        <v>16065</v>
      </c>
      <c r="K8" s="39">
        <f>J8/'2002'!J8</f>
        <v>1.0643301974294421</v>
      </c>
      <c r="L8" s="35">
        <v>17430</v>
      </c>
      <c r="M8" s="39">
        <f>L8/'2002'!L8</f>
        <v>1.0537452391028355</v>
      </c>
      <c r="N8" s="35">
        <f t="shared" si="0"/>
        <v>80814</v>
      </c>
      <c r="O8" s="39">
        <f>N8/'2002'!N8</f>
        <v>1.0328723703381815</v>
      </c>
      <c r="P8" s="35">
        <v>12636</v>
      </c>
      <c r="Q8" s="39">
        <f>P8/'2002'!P8</f>
        <v>0.7860164219955212</v>
      </c>
      <c r="R8" s="35">
        <v>93450</v>
      </c>
      <c r="S8" s="39">
        <f>R8/'2002'!R8</f>
        <v>0.9907970906931869</v>
      </c>
      <c r="T8" s="36">
        <v>79161</v>
      </c>
      <c r="U8" s="41">
        <f>T8/'2002'!T8</f>
        <v>0.7927833193125826</v>
      </c>
    </row>
    <row r="9" spans="1:21" ht="12.75">
      <c r="A9" s="8" t="s">
        <v>18</v>
      </c>
      <c r="B9" s="35">
        <f t="shared" si="1"/>
        <v>79161</v>
      </c>
      <c r="C9" s="39">
        <f>B9/'2002'!B9</f>
        <v>0.7927833193125826</v>
      </c>
      <c r="D9" s="35">
        <v>93474</v>
      </c>
      <c r="E9" s="39">
        <f>D9/'2002'!D9</f>
        <v>1.2246999633142917</v>
      </c>
      <c r="F9" s="35">
        <v>16848</v>
      </c>
      <c r="G9" s="39">
        <f>F9/'2002'!F9</f>
        <v>1.037374545902346</v>
      </c>
      <c r="H9" s="35">
        <v>28103</v>
      </c>
      <c r="I9" s="39">
        <f>H9/'2002'!H9</f>
        <v>0.9009393133074728</v>
      </c>
      <c r="J9" s="35">
        <v>13885</v>
      </c>
      <c r="K9" s="39">
        <f>J9/'2002'!J9</f>
        <v>0.8548824036448713</v>
      </c>
      <c r="L9" s="35">
        <v>12576</v>
      </c>
      <c r="M9" s="39">
        <f>L9/'2002'!L9</f>
        <v>0.7708716439867599</v>
      </c>
      <c r="N9" s="35">
        <f t="shared" si="0"/>
        <v>71412</v>
      </c>
      <c r="O9" s="39">
        <f>N9/'2002'!N9</f>
        <v>0.8927615951993999</v>
      </c>
      <c r="P9" s="35">
        <v>4359</v>
      </c>
      <c r="Q9" s="39">
        <f>P9/'2002'!P9</f>
        <v>0.28911587185779664</v>
      </c>
      <c r="R9" s="35">
        <v>75711</v>
      </c>
      <c r="S9" s="39">
        <f>R9/'2002'!R9</f>
        <v>0.796396225819685</v>
      </c>
      <c r="T9" s="36">
        <v>101790</v>
      </c>
      <c r="U9" s="41">
        <f>T9/'2002'!T9</f>
        <v>1.2550552377194713</v>
      </c>
    </row>
    <row r="10" spans="1:21" ht="12.75">
      <c r="A10" s="8" t="s">
        <v>19</v>
      </c>
      <c r="B10" s="35">
        <f t="shared" si="1"/>
        <v>101790</v>
      </c>
      <c r="C10" s="39">
        <f>B10/'2002'!B10</f>
        <v>1.2550552377194713</v>
      </c>
      <c r="D10" s="35">
        <v>84636</v>
      </c>
      <c r="E10" s="39">
        <f>D10/'2002'!D10</f>
        <v>1.0127921308650545</v>
      </c>
      <c r="F10" s="35">
        <v>15849</v>
      </c>
      <c r="G10" s="39">
        <f>F10/'2002'!F10</f>
        <v>0.9417671875928457</v>
      </c>
      <c r="H10" s="35">
        <v>27666</v>
      </c>
      <c r="I10" s="39">
        <f>H10/'2002'!H10</f>
        <v>0.922077056392481</v>
      </c>
      <c r="J10" s="35">
        <v>12525</v>
      </c>
      <c r="K10" s="39">
        <f>J10/'2002'!J10</f>
        <v>0.8427533306419055</v>
      </c>
      <c r="L10" s="35">
        <v>15426</v>
      </c>
      <c r="M10" s="39">
        <f>L10/'2002'!L10</f>
        <v>0.805745625489684</v>
      </c>
      <c r="N10" s="35">
        <f t="shared" si="0"/>
        <v>71466</v>
      </c>
      <c r="O10" s="39">
        <f>N10/'2002'!N10</f>
        <v>0.8840425531914894</v>
      </c>
      <c r="P10" s="35">
        <v>4287</v>
      </c>
      <c r="Q10" s="39">
        <f>P10/'2002'!P10</f>
        <v>0.45889531149646756</v>
      </c>
      <c r="R10" s="35">
        <v>75753</v>
      </c>
      <c r="S10" s="39">
        <f>R10/'2002'!R10</f>
        <v>0.8400013306424785</v>
      </c>
      <c r="T10" s="36">
        <v>110673</v>
      </c>
      <c r="U10" s="41">
        <f>T10/'2002'!T10</f>
        <v>1.4407545303061862</v>
      </c>
    </row>
    <row r="11" spans="1:21" ht="12.75">
      <c r="A11" s="8" t="s">
        <v>20</v>
      </c>
      <c r="B11" s="35">
        <f t="shared" si="1"/>
        <v>110673</v>
      </c>
      <c r="C11" s="39">
        <f>B11/'2002'!B11</f>
        <v>1.4407545303061862</v>
      </c>
      <c r="D11" s="35">
        <v>77430</v>
      </c>
      <c r="E11" s="39">
        <f>D11/'2002'!D11</f>
        <v>0.9315895856393475</v>
      </c>
      <c r="F11" s="35">
        <v>16428</v>
      </c>
      <c r="G11" s="39">
        <f>F11/'2002'!F11</f>
        <v>0.9707498670448502</v>
      </c>
      <c r="H11" s="35">
        <v>26931</v>
      </c>
      <c r="I11" s="39">
        <f>H11/'2002'!H11</f>
        <v>0.962749794444643</v>
      </c>
      <c r="J11" s="35">
        <v>13803</v>
      </c>
      <c r="K11" s="39">
        <f>J11/'2002'!J11</f>
        <v>1.0333907314516733</v>
      </c>
      <c r="L11" s="35">
        <v>15311</v>
      </c>
      <c r="M11" s="39">
        <f>L11/'2002'!L11</f>
        <v>0.971078835542589</v>
      </c>
      <c r="N11" s="35">
        <f t="shared" si="0"/>
        <v>72473</v>
      </c>
      <c r="O11" s="39">
        <f>N11/'2002'!N11</f>
        <v>0.9791002431775195</v>
      </c>
      <c r="P11" s="35">
        <v>4865</v>
      </c>
      <c r="Q11" s="39">
        <f>P11/'2002'!P11</f>
        <v>0.555111821086262</v>
      </c>
      <c r="R11" s="35">
        <v>77338</v>
      </c>
      <c r="S11" s="39">
        <f>R11/'2002'!R11</f>
        <v>0.9342143409354464</v>
      </c>
      <c r="T11" s="36">
        <v>110765</v>
      </c>
      <c r="U11" s="41">
        <f>T11/'2002'!T11</f>
        <v>1.4678832213519926</v>
      </c>
    </row>
    <row r="12" spans="1:21" ht="12.75">
      <c r="A12" s="8" t="s">
        <v>21</v>
      </c>
      <c r="B12" s="35">
        <f t="shared" si="1"/>
        <v>110765</v>
      </c>
      <c r="C12" s="39">
        <f>B12/'2002'!B12</f>
        <v>1.4678832213519926</v>
      </c>
      <c r="D12" s="35">
        <v>72902</v>
      </c>
      <c r="E12" s="39">
        <f>D12/'2002'!D12</f>
        <v>0.7479583042639636</v>
      </c>
      <c r="F12" s="35">
        <v>17247</v>
      </c>
      <c r="G12" s="39">
        <f>F12/'2002'!F12</f>
        <v>0.9448340089843322</v>
      </c>
      <c r="H12" s="35">
        <v>30173</v>
      </c>
      <c r="I12" s="39">
        <f>H12/'2002'!H12</f>
        <v>1.034065595119778</v>
      </c>
      <c r="J12" s="35">
        <v>14830</v>
      </c>
      <c r="K12" s="39">
        <f>J12/'2002'!J12</f>
        <v>1.0010124873439081</v>
      </c>
      <c r="L12" s="35">
        <v>16884</v>
      </c>
      <c r="M12" s="39">
        <f>L12/'2002'!L12</f>
        <v>1.0446080554352533</v>
      </c>
      <c r="N12" s="35">
        <f t="shared" si="0"/>
        <v>79134</v>
      </c>
      <c r="O12" s="39">
        <f>N12/'2002'!N12</f>
        <v>1.009220645062555</v>
      </c>
      <c r="P12" s="35">
        <v>3628</v>
      </c>
      <c r="Q12" s="39">
        <f>P12/'2002'!P12</f>
        <v>0.3741749174917492</v>
      </c>
      <c r="R12" s="35">
        <v>82762</v>
      </c>
      <c r="S12" s="39">
        <f>R12/'2002'!R12</f>
        <v>0.9393351266074205</v>
      </c>
      <c r="T12" s="36">
        <v>100905</v>
      </c>
      <c r="U12" s="41">
        <f>T12/'2002'!T12</f>
        <v>1.186322113406304</v>
      </c>
    </row>
    <row r="13" spans="1:21" ht="12.75">
      <c r="A13" s="8" t="s">
        <v>22</v>
      </c>
      <c r="B13" s="35">
        <f t="shared" si="1"/>
        <v>100905</v>
      </c>
      <c r="C13" s="39">
        <f>B13/'2002'!B13</f>
        <v>1.186322113406304</v>
      </c>
      <c r="D13" s="35">
        <v>73666</v>
      </c>
      <c r="E13" s="39">
        <f>D13/'2002'!D13</f>
        <v>0.804336907387592</v>
      </c>
      <c r="F13" s="35">
        <v>12507</v>
      </c>
      <c r="G13" s="39">
        <f>F13/'2002'!F13</f>
        <v>0.8703549060542798</v>
      </c>
      <c r="H13" s="35">
        <v>26947</v>
      </c>
      <c r="I13" s="39">
        <f>H13/'2002'!H13</f>
        <v>1.0477468019751934</v>
      </c>
      <c r="J13" s="35">
        <v>11760</v>
      </c>
      <c r="K13" s="39">
        <f>J13/'2002'!J13</f>
        <v>0.8821543770159778</v>
      </c>
      <c r="L13" s="35">
        <v>14506</v>
      </c>
      <c r="M13" s="39">
        <f>L13/'2002'!L13</f>
        <v>0.9344241174954908</v>
      </c>
      <c r="N13" s="35">
        <f t="shared" si="0"/>
        <v>65720</v>
      </c>
      <c r="O13" s="39">
        <f>N13/'2002'!N13</f>
        <v>0.9532374100719424</v>
      </c>
      <c r="P13" s="35">
        <v>5708</v>
      </c>
      <c r="Q13" s="39">
        <f>P13/'2002'!P13</f>
        <v>0.470219952220117</v>
      </c>
      <c r="R13" s="35">
        <v>71428</v>
      </c>
      <c r="S13" s="39">
        <f>R13/'2002'!R13</f>
        <v>0.8809244847871933</v>
      </c>
      <c r="T13" s="36">
        <v>103143</v>
      </c>
      <c r="U13" s="41">
        <f>T13/'2002'!T13</f>
        <v>1.07767294611792</v>
      </c>
    </row>
    <row r="14" spans="1:21" ht="12.75">
      <c r="A14" s="8" t="s">
        <v>23</v>
      </c>
      <c r="B14" s="35">
        <f>T13</f>
        <v>103143</v>
      </c>
      <c r="C14" s="39">
        <f>B14/'2002'!B14</f>
        <v>1.07767294611792</v>
      </c>
      <c r="D14" s="35">
        <v>71510</v>
      </c>
      <c r="E14" s="39">
        <f>D14/'2002'!D14</f>
        <v>0.8083422822585203</v>
      </c>
      <c r="F14" s="35">
        <v>14544</v>
      </c>
      <c r="G14" s="39">
        <f>F14/'2002'!F14</f>
        <v>0.8728320230450699</v>
      </c>
      <c r="H14" s="35">
        <v>30100</v>
      </c>
      <c r="I14" s="39">
        <f>H14/'2002'!H14</f>
        <v>0.9993028119916337</v>
      </c>
      <c r="J14" s="35">
        <v>14899</v>
      </c>
      <c r="K14" s="39">
        <f>J14/'2002'!J14</f>
        <v>0.9981242044617137</v>
      </c>
      <c r="L14" s="35">
        <v>18931</v>
      </c>
      <c r="M14" s="39">
        <f>L14/'2002'!L14</f>
        <v>1.0311002178649238</v>
      </c>
      <c r="N14" s="35">
        <f t="shared" si="0"/>
        <v>78474</v>
      </c>
      <c r="O14" s="39">
        <f>N14/'2002'!N14</f>
        <v>0.9800552010091044</v>
      </c>
      <c r="P14" s="35">
        <v>4882</v>
      </c>
      <c r="Q14" s="39">
        <f>P14/'2002'!P14</f>
        <v>0.4766647139230619</v>
      </c>
      <c r="R14" s="35">
        <v>83366</v>
      </c>
      <c r="S14" s="39">
        <f>R14/'2002'!R14</f>
        <v>0.9230786265543166</v>
      </c>
      <c r="T14" s="36">
        <v>91287</v>
      </c>
      <c r="U14" s="41">
        <f>T14/'2002'!T14</f>
        <v>0.9702815598992379</v>
      </c>
    </row>
    <row r="15" spans="1:21" ht="12.75">
      <c r="A15" s="8" t="s">
        <v>24</v>
      </c>
      <c r="B15" s="35">
        <f>T14</f>
        <v>91287</v>
      </c>
      <c r="C15" s="39">
        <f>B15/'2002'!B15</f>
        <v>0.9702815598992379</v>
      </c>
      <c r="D15" s="35">
        <v>77308</v>
      </c>
      <c r="E15" s="39">
        <f>D15/'2002'!D15</f>
        <v>0.8684925966701867</v>
      </c>
      <c r="F15" s="35">
        <v>14712</v>
      </c>
      <c r="G15" s="39">
        <f>F15/'2002'!F15</f>
        <v>0.8285183307991215</v>
      </c>
      <c r="H15" s="35">
        <v>29570</v>
      </c>
      <c r="I15" s="39">
        <f>H15/'2002'!H15</f>
        <v>1.0245660233533143</v>
      </c>
      <c r="J15" s="35">
        <v>14714</v>
      </c>
      <c r="K15" s="39">
        <f>J15/'2002'!J15</f>
        <v>0.8728200261003678</v>
      </c>
      <c r="L15" s="35">
        <v>19849</v>
      </c>
      <c r="M15" s="39">
        <f>L15/'2002'!L15</f>
        <v>1.1585244849121579</v>
      </c>
      <c r="N15" s="35">
        <f t="shared" si="0"/>
        <v>78845</v>
      </c>
      <c r="O15" s="39">
        <f>N15/'2002'!N15</f>
        <v>0.978116587477825</v>
      </c>
      <c r="P15" s="35">
        <v>4612</v>
      </c>
      <c r="Q15" s="39">
        <f>P15/'2002'!P15</f>
        <v>0.49767993957051904</v>
      </c>
      <c r="R15" s="35">
        <v>83457</v>
      </c>
      <c r="S15" s="39">
        <f>R15/'2002'!R15</f>
        <v>0.9285793760291958</v>
      </c>
      <c r="T15" s="36">
        <v>85138</v>
      </c>
      <c r="U15" s="41">
        <f>T15/'2002'!T15</f>
        <v>0.9092443077448844</v>
      </c>
    </row>
    <row r="16" spans="1:21" ht="12.75">
      <c r="A16" s="8" t="s">
        <v>25</v>
      </c>
      <c r="B16" s="35">
        <f>T15</f>
        <v>85138</v>
      </c>
      <c r="C16" s="39">
        <f>B16/'2002'!B16</f>
        <v>0.9092443077448844</v>
      </c>
      <c r="D16" s="35">
        <v>83215</v>
      </c>
      <c r="E16" s="39">
        <f>D16/'2002'!D16</f>
        <v>1.0060326901687702</v>
      </c>
      <c r="F16" s="35">
        <v>14050</v>
      </c>
      <c r="G16" s="39">
        <f>F16/'2002'!F16</f>
        <v>0.833531086853346</v>
      </c>
      <c r="H16" s="35">
        <v>28115</v>
      </c>
      <c r="I16" s="39">
        <f>H16/'2002'!H16</f>
        <v>0.9799240179847339</v>
      </c>
      <c r="J16" s="35">
        <v>15241</v>
      </c>
      <c r="K16" s="39">
        <f>J16/'2002'!J16</f>
        <v>0.9617593235312677</v>
      </c>
      <c r="L16" s="35">
        <v>17381</v>
      </c>
      <c r="M16" s="39">
        <f>L16/'2002'!L16</f>
        <v>0.9568927548998019</v>
      </c>
      <c r="N16" s="35">
        <f t="shared" si="0"/>
        <v>74787</v>
      </c>
      <c r="O16" s="39">
        <f>N16/'2002'!N16</f>
        <v>0.9400311722265517</v>
      </c>
      <c r="P16" s="35">
        <v>4187</v>
      </c>
      <c r="Q16" s="39">
        <f>P16/'2002'!P16</f>
        <v>0.42611439039283533</v>
      </c>
      <c r="R16" s="35">
        <v>78974</v>
      </c>
      <c r="S16" s="39">
        <f>R16/'2002'!R16</f>
        <v>0.8835362033473553</v>
      </c>
      <c r="T16" s="36">
        <v>89379</v>
      </c>
      <c r="U16" s="41">
        <f>T16/'2002'!T16</f>
        <v>1.0254353961588765</v>
      </c>
    </row>
    <row r="17" spans="1:21" ht="12.75">
      <c r="A17" s="8" t="s">
        <v>26</v>
      </c>
      <c r="B17" s="35">
        <f>T16</f>
        <v>89379</v>
      </c>
      <c r="C17" s="39">
        <f>B17/'2002'!B17</f>
        <v>1.0254353961588765</v>
      </c>
      <c r="D17" s="35">
        <v>80584</v>
      </c>
      <c r="E17" s="39">
        <f>D17/'2002'!D17</f>
        <v>0.9437281148625701</v>
      </c>
      <c r="F17" s="35">
        <v>13982</v>
      </c>
      <c r="G17" s="39">
        <f>F17/'2002'!F17</f>
        <v>0.938452245117122</v>
      </c>
      <c r="H17" s="35">
        <v>27634</v>
      </c>
      <c r="I17" s="39">
        <f>H17/'2002'!H17</f>
        <v>1.0200059058024509</v>
      </c>
      <c r="J17" s="35">
        <v>15237</v>
      </c>
      <c r="K17" s="39">
        <f>J17/'2002'!J17</f>
        <v>1.029944572123834</v>
      </c>
      <c r="L17" s="35">
        <v>14994</v>
      </c>
      <c r="M17" s="39">
        <f>L17/'2002'!L17</f>
        <v>0.8793619142572283</v>
      </c>
      <c r="N17" s="35">
        <f t="shared" si="0"/>
        <v>71847</v>
      </c>
      <c r="O17" s="39">
        <f>N17/'2002'!N17</f>
        <v>0.9730619210141395</v>
      </c>
      <c r="P17" s="35">
        <v>3808</v>
      </c>
      <c r="Q17" s="39">
        <f>P17/'2002'!P17</f>
        <v>0.35242943081906525</v>
      </c>
      <c r="R17" s="35">
        <v>75655</v>
      </c>
      <c r="S17" s="39">
        <f>R17/'2002'!R17</f>
        <v>0.8938339575383089</v>
      </c>
      <c r="T17" s="36">
        <v>94308</v>
      </c>
      <c r="U17" s="41">
        <f>T17/'2002'!T17</f>
        <v>1.070064561514983</v>
      </c>
    </row>
    <row r="18" spans="1:21" ht="12.75">
      <c r="A18" s="10" t="s">
        <v>36</v>
      </c>
      <c r="B18" s="35">
        <f>B17</f>
        <v>89379</v>
      </c>
      <c r="C18" s="39">
        <f>B18/'2002'!B18</f>
        <v>1.0254353961588765</v>
      </c>
      <c r="D18" s="35">
        <f>SUM(D6:D17)</f>
        <v>968077</v>
      </c>
      <c r="E18" s="39">
        <f>D18/'2002'!D18</f>
        <v>0.9581771140575573</v>
      </c>
      <c r="F18" s="35">
        <f>SUM(F6:F17)</f>
        <v>184567</v>
      </c>
      <c r="G18" s="39">
        <f>F18/'2002'!F18</f>
        <v>0.953140089134016</v>
      </c>
      <c r="H18" s="35">
        <f>SUM(H6:H17)</f>
        <v>340593</v>
      </c>
      <c r="I18" s="39">
        <f>H18/'2002'!H18</f>
        <v>0.9998297377668053</v>
      </c>
      <c r="J18" s="35">
        <f>SUM(J6:J17)</f>
        <v>174949</v>
      </c>
      <c r="K18" s="39">
        <f>J18/'2002'!J18</f>
        <v>0.996548090342058</v>
      </c>
      <c r="L18" s="35">
        <f>SUM(L6:L17)</f>
        <v>196849</v>
      </c>
      <c r="M18" s="39">
        <f>L18/'2002'!L18</f>
        <v>0.9911433577700798</v>
      </c>
      <c r="N18" s="35">
        <f>SUM(N6:N17)</f>
        <v>896958</v>
      </c>
      <c r="O18" s="39">
        <f>N18/'2002'!N18</f>
        <v>0.9873444474409849</v>
      </c>
      <c r="P18" s="35">
        <f>SUM(P6:P17)</f>
        <v>70615</v>
      </c>
      <c r="Q18" s="39">
        <f>P18/'2002'!P18</f>
        <v>0.5085557492042001</v>
      </c>
      <c r="R18" s="35">
        <f>SUM(R6:R17)</f>
        <v>967523</v>
      </c>
      <c r="S18" s="39">
        <f>R18/'2002'!R18</f>
        <v>0.9238180899810848</v>
      </c>
      <c r="T18" s="36">
        <f>T17</f>
        <v>94308</v>
      </c>
      <c r="U18" s="41">
        <f>T18/'2002'!T18</f>
        <v>1.070064561514983</v>
      </c>
    </row>
    <row r="19" spans="1:21" ht="12.75">
      <c r="A19" s="10" t="s">
        <v>28</v>
      </c>
      <c r="B19" s="36">
        <f>B11</f>
        <v>110673</v>
      </c>
      <c r="C19" s="39">
        <f>B19/'2002'!B19</f>
        <v>1.4407545303061862</v>
      </c>
      <c r="D19" s="35">
        <f>SUM(D6:D11)</f>
        <v>508892</v>
      </c>
      <c r="E19" s="39">
        <f>D19/'2002'!D19</f>
        <v>1.0697885615542766</v>
      </c>
      <c r="F19" s="35">
        <f>SUM(F6:F11)</f>
        <v>97525</v>
      </c>
      <c r="G19" s="39">
        <f>F19/'2002'!F19</f>
        <v>1.0282891545939563</v>
      </c>
      <c r="H19" s="35">
        <f>SUM(H6:H11)</f>
        <v>168054</v>
      </c>
      <c r="I19" s="39">
        <f>H19/'2002'!H19</f>
        <v>0.9828409011158677</v>
      </c>
      <c r="J19" s="35">
        <f>SUM(J6:J11)</f>
        <v>88268</v>
      </c>
      <c r="K19" s="39">
        <f>J19/'2002'!J19</f>
        <v>1.0386547897814857</v>
      </c>
      <c r="L19" s="35">
        <f>SUM(L6:L11)</f>
        <v>94304</v>
      </c>
      <c r="M19" s="39">
        <f>L19/'2002'!L19</f>
        <v>0.9801586064253272</v>
      </c>
      <c r="N19" s="35">
        <f>SUM(N6:N11)</f>
        <v>448151</v>
      </c>
      <c r="O19" s="39">
        <f>N19/'2002'!N19</f>
        <v>1.002516632142202</v>
      </c>
      <c r="P19" s="35">
        <f>SUM(P6:P11)</f>
        <v>43790</v>
      </c>
      <c r="Q19" s="39">
        <f>P19/'2002'!P19</f>
        <v>0.5695963787250095</v>
      </c>
      <c r="R19" s="35">
        <f>SUM(R6:R11)</f>
        <v>491881</v>
      </c>
      <c r="S19" s="39">
        <f>R19/'2002'!R19</f>
        <v>0.9388744142544927</v>
      </c>
      <c r="T19" s="36">
        <f>T11</f>
        <v>110765</v>
      </c>
      <c r="U19" s="41">
        <f>T19/'2002'!T19</f>
        <v>1.4678832213519926</v>
      </c>
    </row>
    <row r="20" spans="1:21" ht="12.75">
      <c r="A20" s="10" t="s">
        <v>29</v>
      </c>
      <c r="B20" s="36">
        <f>B17</f>
        <v>89379</v>
      </c>
      <c r="C20" s="39">
        <f>B20/'2002'!B20</f>
        <v>1.0254353961588765</v>
      </c>
      <c r="D20" s="35">
        <f>SUM(D12:D17)</f>
        <v>459185</v>
      </c>
      <c r="E20" s="39">
        <f>D20/'2002'!D20</f>
        <v>0.8588708621534571</v>
      </c>
      <c r="F20" s="35">
        <f>SUM(F12:F17)</f>
        <v>87042</v>
      </c>
      <c r="G20" s="39">
        <f>F20/'2002'!F20</f>
        <v>0.8810008198463547</v>
      </c>
      <c r="H20" s="35">
        <f>SUM(H12:H17)</f>
        <v>172539</v>
      </c>
      <c r="I20" s="39">
        <f>H20/'2002'!H20</f>
        <v>1.01695125041995</v>
      </c>
      <c r="J20" s="35">
        <f>SUM(J12:J17)</f>
        <v>86681</v>
      </c>
      <c r="K20" s="39">
        <f>J20/'2002'!J20</f>
        <v>0.957039703219538</v>
      </c>
      <c r="L20" s="35">
        <f>SUM(L12:L17)</f>
        <v>102545</v>
      </c>
      <c r="M20" s="39">
        <f>L20/'2002'!L20</f>
        <v>1.0014649152790664</v>
      </c>
      <c r="N20" s="35">
        <f>SUM(N12:N17)</f>
        <v>448807</v>
      </c>
      <c r="O20" s="39">
        <f>N20/'2002'!N20</f>
        <v>0.9726458458397716</v>
      </c>
      <c r="P20" s="35">
        <f>SUM(P12:P17)</f>
        <v>26825</v>
      </c>
      <c r="Q20" s="39">
        <f>P20/'2002'!P20</f>
        <v>0.43283582089552236</v>
      </c>
      <c r="R20" s="35">
        <f>SUM(R12:R17)</f>
        <v>475642</v>
      </c>
      <c r="S20" s="39">
        <f>R20/'2002'!R20</f>
        <v>0.9087473538604978</v>
      </c>
      <c r="T20" s="36">
        <f>T17</f>
        <v>94308</v>
      </c>
      <c r="U20" s="41">
        <f>T20/'2002'!T20</f>
        <v>1.070064561514983</v>
      </c>
    </row>
    <row r="21" spans="1:21" ht="12.75">
      <c r="A21" s="10" t="s">
        <v>30</v>
      </c>
      <c r="B21" s="36">
        <f>B8</f>
        <v>84351</v>
      </c>
      <c r="C21" s="39">
        <f>B21/'2002'!B21</f>
        <v>0.7235026203607606</v>
      </c>
      <c r="D21" s="35">
        <f>SUM(D6:D8)</f>
        <v>253352</v>
      </c>
      <c r="E21" s="39">
        <f>D21/'2002'!D21</f>
        <v>1.0888102902181902</v>
      </c>
      <c r="F21" s="35">
        <f>SUM(F6:F8)</f>
        <v>48400</v>
      </c>
      <c r="G21" s="39">
        <f>F21/'2002'!F21</f>
        <v>1.079176793239537</v>
      </c>
      <c r="H21" s="35">
        <f>SUM(H6:H8)</f>
        <v>85354</v>
      </c>
      <c r="I21" s="39">
        <f>H21/'2002'!H21</f>
        <v>1.0432178738174973</v>
      </c>
      <c r="J21" s="35">
        <f>SUM(J6:J8)</f>
        <v>48055</v>
      </c>
      <c r="K21" s="39">
        <f>J21/'2002'!J21</f>
        <v>1.185899017817482</v>
      </c>
      <c r="L21" s="35">
        <f>SUM(L6:L8)</f>
        <v>50991</v>
      </c>
      <c r="M21" s="39">
        <f>L21/'2002'!L21</f>
        <v>1.1334607775579613</v>
      </c>
      <c r="N21" s="35">
        <f>SUM(N6:N8)</f>
        <v>232800</v>
      </c>
      <c r="O21" s="39">
        <f>N21/'2002'!N21</f>
        <v>1.0972023226001055</v>
      </c>
      <c r="P21" s="35">
        <f>SUM(P6:P8)</f>
        <v>30279</v>
      </c>
      <c r="Q21" s="39">
        <f>P21/'2002'!P21</f>
        <v>0.6929467228121567</v>
      </c>
      <c r="R21" s="35">
        <f>SUM(R6:R8)</f>
        <v>263079</v>
      </c>
      <c r="S21" s="39">
        <f>R21/'2002'!R21</f>
        <v>1.0281664269634818</v>
      </c>
      <c r="T21" s="36">
        <f>T8</f>
        <v>79161</v>
      </c>
      <c r="U21" s="41">
        <f>T21/'2002'!T21</f>
        <v>0.7927833193125826</v>
      </c>
    </row>
    <row r="22" spans="1:21" ht="12.75">
      <c r="A22" s="10" t="s">
        <v>31</v>
      </c>
      <c r="B22" s="36">
        <f>B11</f>
        <v>110673</v>
      </c>
      <c r="C22" s="39">
        <f>B22/'2002'!B22</f>
        <v>1.4407545303061862</v>
      </c>
      <c r="D22" s="35">
        <f>SUM(D9:D11)</f>
        <v>255540</v>
      </c>
      <c r="E22" s="39">
        <f>D22/'2002'!D22</f>
        <v>1.0515746459978519</v>
      </c>
      <c r="F22" s="35">
        <f>SUM(F9:F11)</f>
        <v>49125</v>
      </c>
      <c r="G22" s="39">
        <f>F22/'2002'!F22</f>
        <v>0.9826375692596964</v>
      </c>
      <c r="H22" s="35">
        <f>SUM(H9:H11)</f>
        <v>82700</v>
      </c>
      <c r="I22" s="39">
        <f>H22/'2002'!H22</f>
        <v>0.9274419647863631</v>
      </c>
      <c r="J22" s="35">
        <f>SUM(J9:J11)</f>
        <v>40213</v>
      </c>
      <c r="K22" s="39">
        <f>J22/'2002'!J22</f>
        <v>0.904455590292616</v>
      </c>
      <c r="L22" s="35">
        <f>SUM(L9:L11)</f>
        <v>43313</v>
      </c>
      <c r="M22" s="39">
        <f>L22/'2002'!L22</f>
        <v>0.8455276617342755</v>
      </c>
      <c r="N22" s="35">
        <f>SUM(N9:N11)</f>
        <v>215351</v>
      </c>
      <c r="O22" s="39">
        <f>N22/'2002'!N22</f>
        <v>0.9169725356610603</v>
      </c>
      <c r="P22" s="35">
        <f>SUM(P9:P11)</f>
        <v>13511</v>
      </c>
      <c r="Q22" s="39">
        <f>P22/'2002'!P22</f>
        <v>0.40716632010366755</v>
      </c>
      <c r="R22" s="35">
        <f>SUM(R9:R11)</f>
        <v>228802</v>
      </c>
      <c r="S22" s="39">
        <f>R22/'2002'!R22</f>
        <v>0.8536336943585304</v>
      </c>
      <c r="T22" s="36">
        <f>T11</f>
        <v>110765</v>
      </c>
      <c r="U22" s="41">
        <f>T22/'2002'!T22</f>
        <v>1.4678832213519926</v>
      </c>
    </row>
    <row r="23" spans="1:21" ht="12.75">
      <c r="A23" s="10" t="s">
        <v>32</v>
      </c>
      <c r="B23" s="36">
        <f>B14</f>
        <v>103143</v>
      </c>
      <c r="C23" s="39">
        <f>B23/'2002'!B23</f>
        <v>1.07767294611792</v>
      </c>
      <c r="D23" s="35">
        <f>SUM(D12:D14)</f>
        <v>218078</v>
      </c>
      <c r="E23" s="39">
        <f>D23/'2002'!D23</f>
        <v>0.7858128632634162</v>
      </c>
      <c r="F23" s="35">
        <f>SUM(F12:F14)</f>
        <v>44298</v>
      </c>
      <c r="G23" s="39">
        <f>F23/'2002'!F23</f>
        <v>0.898776553655122</v>
      </c>
      <c r="H23" s="35">
        <f>SUM(H12:H14)</f>
        <v>87220</v>
      </c>
      <c r="I23" s="39">
        <f>H23/'2002'!H23</f>
        <v>1.0258883308436937</v>
      </c>
      <c r="J23" s="35">
        <f>SUM(J12:J14)</f>
        <v>41489</v>
      </c>
      <c r="K23" s="39">
        <f>J23/'2002'!J23</f>
        <v>0.9632252222970307</v>
      </c>
      <c r="L23" s="35">
        <f>SUM(L12:L14)</f>
        <v>50321</v>
      </c>
      <c r="M23" s="39">
        <f>L23/'2002'!L23</f>
        <v>1.0054748536375806</v>
      </c>
      <c r="N23" s="35">
        <f>SUM(N12:N14)</f>
        <v>223328</v>
      </c>
      <c r="O23" s="39">
        <f>N23/'2002'!N23</f>
        <v>0.9819809520459403</v>
      </c>
      <c r="P23" s="35">
        <f>SUM(P12:P14)</f>
        <v>14218</v>
      </c>
      <c r="Q23" s="39">
        <f>P23/'2002'!P23</f>
        <v>0.44324593945817875</v>
      </c>
      <c r="R23" s="35">
        <f>SUM(R12:R14)</f>
        <v>237556</v>
      </c>
      <c r="S23" s="39">
        <f>R23/'2002'!R23</f>
        <v>0.915426796607361</v>
      </c>
      <c r="T23" s="36">
        <f>T14</f>
        <v>91287</v>
      </c>
      <c r="U23" s="41">
        <f>T23/'2002'!T23</f>
        <v>0.9702815598992379</v>
      </c>
    </row>
    <row r="24" spans="1:21" ht="13.5" thickBot="1">
      <c r="A24" s="11" t="s">
        <v>33</v>
      </c>
      <c r="B24" s="38">
        <f>B17</f>
        <v>89379</v>
      </c>
      <c r="C24" s="40">
        <f>B24/'2002'!B24</f>
        <v>1.0254353961588765</v>
      </c>
      <c r="D24" s="37">
        <f>SUM(D15:D17)</f>
        <v>241107</v>
      </c>
      <c r="E24" s="40">
        <f>D24/'2002'!D24</f>
        <v>0.9377253334059327</v>
      </c>
      <c r="F24" s="37">
        <f>SUM(F15:F17)</f>
        <v>42744</v>
      </c>
      <c r="G24" s="40">
        <f>F24/'2002'!F24</f>
        <v>0.8633058652447891</v>
      </c>
      <c r="H24" s="37">
        <f>SUM(H15:H17)</f>
        <v>85319</v>
      </c>
      <c r="I24" s="40">
        <f>H24/'2002'!H24</f>
        <v>1.0079745758707055</v>
      </c>
      <c r="J24" s="37">
        <f>SUM(J15:J17)</f>
        <v>45192</v>
      </c>
      <c r="K24" s="40">
        <f>J24/'2002'!J24</f>
        <v>0.951430556432767</v>
      </c>
      <c r="L24" s="37">
        <f>SUM(L15:L17)</f>
        <v>52224</v>
      </c>
      <c r="M24" s="40">
        <f>L24/'2002'!L24</f>
        <v>0.9976312371055246</v>
      </c>
      <c r="N24" s="37">
        <f>SUM(N15:N17)</f>
        <v>225479</v>
      </c>
      <c r="O24" s="40">
        <f>N24/'2002'!N24</f>
        <v>0.9635731165839754</v>
      </c>
      <c r="P24" s="37">
        <f>SUM(P15:P17)</f>
        <v>12607</v>
      </c>
      <c r="Q24" s="40">
        <f>P24/'2002'!P24</f>
        <v>0.4216670011371998</v>
      </c>
      <c r="R24" s="37">
        <f>SUM(R15:R17)</f>
        <v>238086</v>
      </c>
      <c r="S24" s="40">
        <f>R24/'2002'!R24</f>
        <v>0.9021792263007719</v>
      </c>
      <c r="T24" s="38">
        <f>T17</f>
        <v>94308</v>
      </c>
      <c r="U24" s="42">
        <f>T24/'2002'!T24</f>
        <v>1.070064561514983</v>
      </c>
    </row>
  </sheetData>
  <sheetProtection/>
  <mergeCells count="1">
    <mergeCell ref="A1:U1"/>
  </mergeCells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24"/>
  <sheetViews>
    <sheetView zoomScale="76" zoomScaleNormal="76" zoomScalePageLayoutView="0" workbookViewId="0" topLeftCell="A11">
      <selection activeCell="O7" sqref="O7"/>
    </sheetView>
  </sheetViews>
  <sheetFormatPr defaultColWidth="9.00390625" defaultRowHeight="13.5"/>
  <cols>
    <col min="1" max="1" width="10.625" style="0" customWidth="1"/>
    <col min="2" max="3" width="9.25390625" style="0" customWidth="1"/>
    <col min="4" max="4" width="10.25390625" style="0" customWidth="1"/>
    <col min="5" max="5" width="9.25390625" style="0" customWidth="1"/>
    <col min="6" max="6" width="11.25390625" style="0" customWidth="1"/>
    <col min="7" max="9" width="9.25390625" style="0" customWidth="1"/>
    <col min="10" max="10" width="11.25390625" style="0" customWidth="1"/>
    <col min="11" max="17" width="9.25390625" style="0" customWidth="1"/>
    <col min="18" max="18" width="10.25390625" style="0" customWidth="1"/>
    <col min="19" max="21" width="9.25390625" style="0" customWidth="1"/>
  </cols>
  <sheetData>
    <row r="1" spans="1:21" ht="12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13.5" thickBot="1">
      <c r="A2" s="3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2.75">
      <c r="A3" s="25"/>
      <c r="B3" s="28" t="s">
        <v>2</v>
      </c>
      <c r="C3" s="28" t="s">
        <v>3</v>
      </c>
      <c r="D3" s="30" t="s">
        <v>4</v>
      </c>
      <c r="E3" s="31"/>
      <c r="F3" s="28" t="s">
        <v>5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 t="s">
        <v>6</v>
      </c>
      <c r="S3" s="28" t="s">
        <v>3</v>
      </c>
      <c r="T3" s="31" t="s">
        <v>7</v>
      </c>
      <c r="U3" s="16" t="s">
        <v>3</v>
      </c>
    </row>
    <row r="4" spans="1:21" ht="12.75">
      <c r="A4" s="26"/>
      <c r="B4" s="22"/>
      <c r="C4" s="22"/>
      <c r="D4" s="19" t="s">
        <v>8</v>
      </c>
      <c r="E4" s="19" t="s">
        <v>3</v>
      </c>
      <c r="F4" s="21" t="s">
        <v>9</v>
      </c>
      <c r="G4" s="21"/>
      <c r="H4" s="21"/>
      <c r="I4" s="21"/>
      <c r="J4" s="21"/>
      <c r="K4" s="21"/>
      <c r="L4" s="21"/>
      <c r="M4" s="21"/>
      <c r="N4" s="21"/>
      <c r="O4" s="21"/>
      <c r="P4" s="21" t="s">
        <v>10</v>
      </c>
      <c r="Q4" s="22"/>
      <c r="R4" s="22"/>
      <c r="S4" s="22"/>
      <c r="T4" s="32"/>
      <c r="U4" s="17"/>
    </row>
    <row r="5" spans="1:21" ht="13.5" thickBot="1">
      <c r="A5" s="27"/>
      <c r="B5" s="29"/>
      <c r="C5" s="29"/>
      <c r="D5" s="20"/>
      <c r="E5" s="20"/>
      <c r="F5" s="1" t="s">
        <v>11</v>
      </c>
      <c r="G5" s="1" t="s">
        <v>3</v>
      </c>
      <c r="H5" s="1" t="s">
        <v>12</v>
      </c>
      <c r="I5" s="1" t="s">
        <v>3</v>
      </c>
      <c r="J5" s="1" t="s">
        <v>13</v>
      </c>
      <c r="K5" s="1" t="s">
        <v>3</v>
      </c>
      <c r="L5" s="1" t="s">
        <v>14</v>
      </c>
      <c r="M5" s="1" t="s">
        <v>3</v>
      </c>
      <c r="N5" s="1" t="s">
        <v>15</v>
      </c>
      <c r="O5" s="1" t="s">
        <v>3</v>
      </c>
      <c r="P5" s="1" t="s">
        <v>8</v>
      </c>
      <c r="Q5" s="1" t="s">
        <v>3</v>
      </c>
      <c r="R5" s="29"/>
      <c r="S5" s="29"/>
      <c r="T5" s="33"/>
      <c r="U5" s="18"/>
    </row>
    <row r="6" spans="1:21" ht="12.75">
      <c r="A6" s="2">
        <v>37257</v>
      </c>
      <c r="B6" s="35">
        <v>122387</v>
      </c>
      <c r="C6" s="39">
        <f>B6/'2001'!B6</f>
        <v>1.0947056771527472</v>
      </c>
      <c r="D6" s="35">
        <v>73164</v>
      </c>
      <c r="E6" s="39">
        <f>D6/'2001'!D6</f>
        <v>0.7417199744528138</v>
      </c>
      <c r="F6" s="35">
        <v>13553</v>
      </c>
      <c r="G6" s="39">
        <f>F6/'2001'!F6</f>
        <v>0.758506827848668</v>
      </c>
      <c r="H6" s="35">
        <v>26163</v>
      </c>
      <c r="I6" s="39">
        <f>H6/'2001'!H6</f>
        <v>1.0275312229989788</v>
      </c>
      <c r="J6" s="35">
        <v>12336</v>
      </c>
      <c r="K6" s="39">
        <f>J6/'2001'!J6</f>
        <v>0.974484556442057</v>
      </c>
      <c r="L6" s="35">
        <v>14234</v>
      </c>
      <c r="M6" s="39">
        <f>L6/'2001'!L6</f>
        <v>1.0130239840580741</v>
      </c>
      <c r="N6" s="35">
        <v>66286</v>
      </c>
      <c r="O6" s="39">
        <f>N6/'2001'!N6</f>
        <v>0.9464020559680183</v>
      </c>
      <c r="P6" s="35">
        <v>14284</v>
      </c>
      <c r="Q6" s="39">
        <f>P6/'2001'!P6</f>
        <v>1.2714972405198504</v>
      </c>
      <c r="R6" s="35">
        <v>80570</v>
      </c>
      <c r="S6" s="39">
        <f>R6/'2001'!R6</f>
        <v>0.9913379432536851</v>
      </c>
      <c r="T6" s="36">
        <v>115402</v>
      </c>
      <c r="U6" s="43">
        <f>T6/'2001'!T6</f>
        <v>0.8931213819149925</v>
      </c>
    </row>
    <row r="7" spans="1:21" ht="12.75">
      <c r="A7" s="8" t="s">
        <v>16</v>
      </c>
      <c r="B7" s="35">
        <f>T6</f>
        <v>115402</v>
      </c>
      <c r="C7" s="39">
        <f>B7/'2001'!B7</f>
        <v>0.8931213819149925</v>
      </c>
      <c r="D7" s="35">
        <v>82027</v>
      </c>
      <c r="E7" s="39">
        <f>D7/'2001'!D7</f>
        <v>0.9487716294993985</v>
      </c>
      <c r="F7" s="35">
        <v>15102</v>
      </c>
      <c r="G7" s="39">
        <f>F7/'2001'!F7</f>
        <v>0.7865625</v>
      </c>
      <c r="H7" s="35">
        <v>25242</v>
      </c>
      <c r="I7" s="39">
        <f>H7/'2001'!H7</f>
        <v>0.9638765846952803</v>
      </c>
      <c r="J7" s="35">
        <v>13092</v>
      </c>
      <c r="K7" s="39">
        <f>J7/'2001'!J7</f>
        <v>1.0173284637500972</v>
      </c>
      <c r="L7" s="35">
        <v>14212</v>
      </c>
      <c r="M7" s="39">
        <f>L7/'2001'!L7</f>
        <v>1.001903419104688</v>
      </c>
      <c r="N7" s="35">
        <v>67648</v>
      </c>
      <c r="O7" s="39">
        <f>N7/'2001'!N7</f>
        <v>0.9338229204052898</v>
      </c>
      <c r="P7" s="35">
        <v>13336</v>
      </c>
      <c r="Q7" s="39">
        <f>P7/'2001'!P7</f>
        <v>0.9263040911300966</v>
      </c>
      <c r="R7" s="35">
        <v>80984</v>
      </c>
      <c r="S7" s="39">
        <f>R7/'2001'!R7</f>
        <v>0.9325763769734796</v>
      </c>
      <c r="T7" s="36">
        <v>116587</v>
      </c>
      <c r="U7" s="41">
        <f>T7/'2001'!T7</f>
        <v>0.905389454065388</v>
      </c>
    </row>
    <row r="8" spans="1:21" ht="12.75">
      <c r="A8" s="8" t="s">
        <v>17</v>
      </c>
      <c r="B8" s="35">
        <f aca="true" t="shared" si="0" ref="B8:B17">T7</f>
        <v>116587</v>
      </c>
      <c r="C8" s="39">
        <f>B8/'2001'!B8</f>
        <v>0.905389454065388</v>
      </c>
      <c r="D8" s="35">
        <v>77496</v>
      </c>
      <c r="E8" s="39">
        <f>D8/'2001'!D8</f>
        <v>0.8779028932641548</v>
      </c>
      <c r="F8" s="35">
        <v>16194</v>
      </c>
      <c r="G8" s="39">
        <f>F8/'2001'!F8</f>
        <v>0.7699695701787752</v>
      </c>
      <c r="H8" s="35">
        <v>30413</v>
      </c>
      <c r="I8" s="39">
        <f>H8/'2001'!H8</f>
        <v>1.01974919527897</v>
      </c>
      <c r="J8" s="35">
        <v>15094</v>
      </c>
      <c r="K8" s="39">
        <f>J8/'2001'!J8</f>
        <v>1.018213707501349</v>
      </c>
      <c r="L8" s="35">
        <v>16541</v>
      </c>
      <c r="M8" s="39">
        <f>L8/'2001'!L8</f>
        <v>1.0291171529894854</v>
      </c>
      <c r="N8" s="35">
        <v>78242</v>
      </c>
      <c r="O8" s="39">
        <f>N8/'2001'!N8</f>
        <v>0.9570535637835921</v>
      </c>
      <c r="P8" s="35">
        <v>16076</v>
      </c>
      <c r="Q8" s="39">
        <f>P8/'2001'!P8</f>
        <v>1.203653788559449</v>
      </c>
      <c r="R8" s="35">
        <v>94318</v>
      </c>
      <c r="S8" s="39">
        <f>R8/'2001'!R8</f>
        <v>0.9916832266136748</v>
      </c>
      <c r="T8" s="36">
        <v>99852</v>
      </c>
      <c r="U8" s="41">
        <f>T8/'2001'!T8</f>
        <v>0.8049789186008078</v>
      </c>
    </row>
    <row r="9" spans="1:21" ht="12.75">
      <c r="A9" s="8" t="s">
        <v>18</v>
      </c>
      <c r="B9" s="35">
        <f t="shared" si="0"/>
        <v>99852</v>
      </c>
      <c r="C9" s="39">
        <f>B9/'2001'!B9</f>
        <v>0.8049789186008078</v>
      </c>
      <c r="D9" s="35">
        <v>76324</v>
      </c>
      <c r="E9" s="39">
        <f>D9/'2001'!D9</f>
        <v>0.8122425958049102</v>
      </c>
      <c r="F9" s="35">
        <v>16241</v>
      </c>
      <c r="G9" s="39">
        <f>F9/'2001'!F9</f>
        <v>0.883960158928863</v>
      </c>
      <c r="H9" s="35">
        <v>31193</v>
      </c>
      <c r="I9" s="39">
        <f>H9/'2001'!H9</f>
        <v>1.0836546812575993</v>
      </c>
      <c r="J9" s="35">
        <v>16242</v>
      </c>
      <c r="K9" s="39">
        <f>J9/'2001'!J9</f>
        <v>1.1377136452787895</v>
      </c>
      <c r="L9" s="35">
        <v>16314</v>
      </c>
      <c r="M9" s="39">
        <f>L9/'2001'!L9</f>
        <v>1.0392406676009682</v>
      </c>
      <c r="N9" s="35">
        <v>79990</v>
      </c>
      <c r="O9" s="39">
        <f>N9/'2001'!N9</f>
        <v>1.037053363065913</v>
      </c>
      <c r="P9" s="35">
        <v>15077</v>
      </c>
      <c r="Q9" s="39">
        <f>P9/'2001'!P9</f>
        <v>2.195573030435416</v>
      </c>
      <c r="R9" s="35">
        <v>95067</v>
      </c>
      <c r="S9" s="39">
        <f>R9/'2001'!R9</f>
        <v>1.131763473374683</v>
      </c>
      <c r="T9" s="36">
        <v>81104</v>
      </c>
      <c r="U9" s="41">
        <f>T9/'2001'!T9</f>
        <v>0.6038162880902925</v>
      </c>
    </row>
    <row r="10" spans="1:21" ht="12.75">
      <c r="A10" s="8" t="s">
        <v>19</v>
      </c>
      <c r="B10" s="35">
        <f t="shared" si="0"/>
        <v>81104</v>
      </c>
      <c r="C10" s="39">
        <f>B10/'2001'!B10</f>
        <v>0.6038162880902925</v>
      </c>
      <c r="D10" s="35">
        <v>83567</v>
      </c>
      <c r="E10" s="39">
        <f>D10/'2001'!D10</f>
        <v>1.0008383534737775</v>
      </c>
      <c r="F10" s="35">
        <v>16829</v>
      </c>
      <c r="G10" s="39">
        <f>F10/'2001'!F10</f>
        <v>0.9204725701471312</v>
      </c>
      <c r="H10" s="35">
        <v>30004</v>
      </c>
      <c r="I10" s="39">
        <f>H10/'2001'!H10</f>
        <v>1.097279110590989</v>
      </c>
      <c r="J10" s="35">
        <v>14862</v>
      </c>
      <c r="K10" s="39">
        <f>J10/'2001'!J10</f>
        <v>1.1318254512222983</v>
      </c>
      <c r="L10" s="35">
        <v>19145</v>
      </c>
      <c r="M10" s="39">
        <f>L10/'2001'!L10</f>
        <v>1.2536834522952</v>
      </c>
      <c r="N10" s="35">
        <v>80840</v>
      </c>
      <c r="O10" s="39">
        <f>N10/'2001'!N10</f>
        <v>1.0920044847289576</v>
      </c>
      <c r="P10" s="35">
        <v>9342</v>
      </c>
      <c r="Q10" s="39">
        <f>P10/'2001'!P10</f>
        <v>0.8318048259282343</v>
      </c>
      <c r="R10" s="35">
        <v>90182</v>
      </c>
      <c r="S10" s="39">
        <f>R10/'2001'!R10</f>
        <v>1.057729298615998</v>
      </c>
      <c r="T10" s="36">
        <v>76816</v>
      </c>
      <c r="U10" s="41">
        <f>T10/'2001'!T10</f>
        <v>0.5778115432929902</v>
      </c>
    </row>
    <row r="11" spans="1:21" ht="12.75">
      <c r="A11" s="8" t="s">
        <v>20</v>
      </c>
      <c r="B11" s="35">
        <f t="shared" si="0"/>
        <v>76816</v>
      </c>
      <c r="C11" s="39">
        <f>B11/'2001'!B11</f>
        <v>0.5778115432929902</v>
      </c>
      <c r="D11" s="35">
        <v>83116</v>
      </c>
      <c r="E11" s="39">
        <f>D11/'2001'!D11</f>
        <v>1.0518349784864591</v>
      </c>
      <c r="F11" s="35">
        <v>16923</v>
      </c>
      <c r="G11" s="39">
        <f>F11/'2001'!F11</f>
        <v>0.9561016949152542</v>
      </c>
      <c r="H11" s="35">
        <v>27973</v>
      </c>
      <c r="I11" s="39">
        <f>H11/'2001'!H11</f>
        <v>0.9607762321827237</v>
      </c>
      <c r="J11" s="35">
        <v>13357</v>
      </c>
      <c r="K11" s="39">
        <f>J11/'2001'!J11</f>
        <v>0.9818435754189944</v>
      </c>
      <c r="L11" s="35">
        <v>15767</v>
      </c>
      <c r="M11" s="39">
        <f>L11/'2001'!L11</f>
        <v>0.921992865914274</v>
      </c>
      <c r="N11" s="35">
        <v>74020</v>
      </c>
      <c r="O11" s="39">
        <f>N11/'2001'!N11</f>
        <v>0.9548503611971104</v>
      </c>
      <c r="P11" s="35">
        <v>8764</v>
      </c>
      <c r="Q11" s="39">
        <f>P11/'2001'!P11</f>
        <v>0.8949249463902788</v>
      </c>
      <c r="R11" s="35">
        <v>82784</v>
      </c>
      <c r="S11" s="39">
        <f>R11/'2001'!R11</f>
        <v>0.9481291445718278</v>
      </c>
      <c r="T11" s="36">
        <v>75459</v>
      </c>
      <c r="U11" s="41">
        <f>T11/'2001'!T11</f>
        <v>0.6027413673288443</v>
      </c>
    </row>
    <row r="12" spans="1:21" ht="12.75">
      <c r="A12" s="8" t="s">
        <v>21</v>
      </c>
      <c r="B12" s="35">
        <f t="shared" si="0"/>
        <v>75459</v>
      </c>
      <c r="C12" s="39">
        <f>B12/'2001'!B12</f>
        <v>0.6027413673288443</v>
      </c>
      <c r="D12" s="35">
        <v>97468</v>
      </c>
      <c r="E12" s="39">
        <f>D12/'2001'!D12</f>
        <v>1.2813946150610012</v>
      </c>
      <c r="F12" s="35">
        <v>18254</v>
      </c>
      <c r="G12" s="39">
        <f>F12/'2001'!F12</f>
        <v>1.0619582291000058</v>
      </c>
      <c r="H12" s="35">
        <v>29179</v>
      </c>
      <c r="I12" s="39">
        <f>H12/'2001'!H12</f>
        <v>0.9757231232235413</v>
      </c>
      <c r="J12" s="35">
        <v>14815</v>
      </c>
      <c r="K12" s="39">
        <f>J12/'2001'!J12</f>
        <v>1.1084093969774054</v>
      </c>
      <c r="L12" s="35">
        <v>16163</v>
      </c>
      <c r="M12" s="39">
        <f>L12/'2001'!L12</f>
        <v>1.034763124199744</v>
      </c>
      <c r="N12" s="35">
        <v>78411</v>
      </c>
      <c r="O12" s="39">
        <f>N12/'2001'!N12</f>
        <v>1.0306388012618297</v>
      </c>
      <c r="P12" s="35">
        <v>9696</v>
      </c>
      <c r="Q12" s="39">
        <f>P12/'2001'!P12</f>
        <v>1.1397672504995886</v>
      </c>
      <c r="R12" s="35">
        <v>88107</v>
      </c>
      <c r="S12" s="39">
        <f>R12/'2001'!R12</f>
        <v>1.0416139595918994</v>
      </c>
      <c r="T12" s="36">
        <v>85057</v>
      </c>
      <c r="U12" s="41">
        <f>T12/'2001'!T12</f>
        <v>0.7290954132057843</v>
      </c>
    </row>
    <row r="13" spans="1:21" ht="12.75">
      <c r="A13" s="8" t="s">
        <v>22</v>
      </c>
      <c r="B13" s="35">
        <f t="shared" si="0"/>
        <v>85057</v>
      </c>
      <c r="C13" s="39">
        <f>B13/'2001'!B13</f>
        <v>0.7290954132057843</v>
      </c>
      <c r="D13" s="35">
        <v>91586</v>
      </c>
      <c r="E13" s="39">
        <f>D13/'2001'!D13</f>
        <v>1.1206059048807644</v>
      </c>
      <c r="F13" s="35">
        <v>14370</v>
      </c>
      <c r="G13" s="39">
        <f>F13/'2001'!F13</f>
        <v>0.9972241498959056</v>
      </c>
      <c r="H13" s="35">
        <v>25719</v>
      </c>
      <c r="I13" s="39">
        <f>H13/'2001'!H13</f>
        <v>1.0069297627437162</v>
      </c>
      <c r="J13" s="35">
        <v>13331</v>
      </c>
      <c r="K13" s="39">
        <f>J13/'2001'!J13</f>
        <v>1.093691032898515</v>
      </c>
      <c r="L13" s="35">
        <v>15524</v>
      </c>
      <c r="M13" s="39">
        <f>L13/'2001'!L13</f>
        <v>1.0268554041539886</v>
      </c>
      <c r="N13" s="35">
        <v>68944</v>
      </c>
      <c r="O13" s="39">
        <f>N13/'2001'!N13</f>
        <v>1.0250524093429876</v>
      </c>
      <c r="P13" s="35">
        <v>12139</v>
      </c>
      <c r="Q13" s="39">
        <f>P13/'2001'!P13</f>
        <v>1.1442171740974645</v>
      </c>
      <c r="R13" s="35">
        <v>81083</v>
      </c>
      <c r="S13" s="39">
        <f>R13/'2001'!R13</f>
        <v>1.0412878204140341</v>
      </c>
      <c r="T13" s="36">
        <v>95709</v>
      </c>
      <c r="U13" s="41">
        <f>T13/'2001'!T13</f>
        <v>0.7941535219097721</v>
      </c>
    </row>
    <row r="14" spans="1:21" ht="12.75">
      <c r="A14" s="8" t="s">
        <v>23</v>
      </c>
      <c r="B14" s="35">
        <f t="shared" si="0"/>
        <v>95709</v>
      </c>
      <c r="C14" s="39">
        <f>B14/'2001'!B14</f>
        <v>0.7941535219097721</v>
      </c>
      <c r="D14" s="35">
        <v>88465</v>
      </c>
      <c r="E14" s="39">
        <f>D14/'2001'!D14</f>
        <v>0.988115582660367</v>
      </c>
      <c r="F14" s="35">
        <v>16663</v>
      </c>
      <c r="G14" s="39">
        <f>F14/'2001'!F14</f>
        <v>1.086670144776314</v>
      </c>
      <c r="H14" s="35">
        <v>30121</v>
      </c>
      <c r="I14" s="39">
        <f>H14/'2001'!H14</f>
        <v>1.0367960897700674</v>
      </c>
      <c r="J14" s="35">
        <v>14927</v>
      </c>
      <c r="K14" s="39">
        <f>J14/'2001'!J14</f>
        <v>1.0375338847570723</v>
      </c>
      <c r="L14" s="35">
        <v>18360</v>
      </c>
      <c r="M14" s="39">
        <f>L14/'2001'!L14</f>
        <v>1.0354161967065192</v>
      </c>
      <c r="N14" s="35">
        <v>80071</v>
      </c>
      <c r="O14" s="39">
        <f>N14/'2001'!N14</f>
        <v>1.046611332592641</v>
      </c>
      <c r="P14" s="35">
        <v>10242</v>
      </c>
      <c r="Q14" s="39">
        <f>P14/'2001'!P14</f>
        <v>0.9888963985710147</v>
      </c>
      <c r="R14" s="35">
        <v>90313</v>
      </c>
      <c r="S14" s="39">
        <f>R14/'2001'!R14</f>
        <v>1.0397296861688656</v>
      </c>
      <c r="T14" s="36">
        <v>94083</v>
      </c>
      <c r="U14" s="41">
        <f>T14/'2001'!T14</f>
        <v>0.7637971066261833</v>
      </c>
    </row>
    <row r="15" spans="1:21" ht="12.75">
      <c r="A15" s="8" t="s">
        <v>24</v>
      </c>
      <c r="B15" s="35">
        <f t="shared" si="0"/>
        <v>94083</v>
      </c>
      <c r="C15" s="39">
        <f>B15/'2001'!B15</f>
        <v>0.7637971066261833</v>
      </c>
      <c r="D15" s="35">
        <v>89014</v>
      </c>
      <c r="E15" s="39">
        <f>D15/'2001'!D15</f>
        <v>1.070368678001972</v>
      </c>
      <c r="F15" s="35">
        <v>17757</v>
      </c>
      <c r="G15" s="39">
        <f>F15/'2001'!F15</f>
        <v>1.1583925892099942</v>
      </c>
      <c r="H15" s="35">
        <v>28861</v>
      </c>
      <c r="I15" s="39">
        <f>H15/'2001'!H15</f>
        <v>0.9785711863832096</v>
      </c>
      <c r="J15" s="35">
        <v>16858</v>
      </c>
      <c r="K15" s="39">
        <f>J15/'2001'!J15</f>
        <v>1.1715079916608757</v>
      </c>
      <c r="L15" s="35">
        <v>17133</v>
      </c>
      <c r="M15" s="39">
        <f>L15/'2001'!L15</f>
        <v>0.9641530669667979</v>
      </c>
      <c r="N15" s="35">
        <v>80609</v>
      </c>
      <c r="O15" s="39">
        <f>N15/'2001'!N15</f>
        <v>1.047114909978956</v>
      </c>
      <c r="P15" s="35">
        <v>9267</v>
      </c>
      <c r="Q15" s="39">
        <f>P15/'2001'!P15</f>
        <v>0.8894327670601785</v>
      </c>
      <c r="R15" s="35">
        <v>89876</v>
      </c>
      <c r="S15" s="39">
        <f>R15/'2001'!R15</f>
        <v>1.0283177538014439</v>
      </c>
      <c r="T15" s="36">
        <v>93636</v>
      </c>
      <c r="U15" s="41">
        <f>T15/'2001'!T15</f>
        <v>0.7873268925157026</v>
      </c>
    </row>
    <row r="16" spans="1:21" ht="12.75">
      <c r="A16" s="8" t="s">
        <v>25</v>
      </c>
      <c r="B16" s="35">
        <f t="shared" si="0"/>
        <v>93636</v>
      </c>
      <c r="C16" s="39">
        <f>B16/'2001'!B16</f>
        <v>0.7873268925157026</v>
      </c>
      <c r="D16" s="35">
        <v>82716</v>
      </c>
      <c r="E16" s="39">
        <f>D16/'2001'!D16</f>
        <v>0.9795947370290979</v>
      </c>
      <c r="F16" s="35">
        <v>16856</v>
      </c>
      <c r="G16" s="39">
        <f>F16/'2001'!F16</f>
        <v>1.1644905008635578</v>
      </c>
      <c r="H16" s="35">
        <v>28691</v>
      </c>
      <c r="I16" s="39">
        <f>H16/'2001'!H16</f>
        <v>1.0232533257248833</v>
      </c>
      <c r="J16" s="35">
        <v>15847</v>
      </c>
      <c r="K16" s="39">
        <f>J16/'2001'!J16</f>
        <v>1.0924445057217702</v>
      </c>
      <c r="L16" s="35">
        <v>18164</v>
      </c>
      <c r="M16" s="39">
        <f>L16/'2001'!L16</f>
        <v>1.0526193787668057</v>
      </c>
      <c r="N16" s="35">
        <v>79558</v>
      </c>
      <c r="O16" s="39">
        <f>N16/'2001'!N16</f>
        <v>1.0711131455651892</v>
      </c>
      <c r="P16" s="35">
        <v>9826</v>
      </c>
      <c r="Q16" s="39">
        <f>P16/'2001'!P16</f>
        <v>1.1418942475305056</v>
      </c>
      <c r="R16" s="35">
        <v>89384</v>
      </c>
      <c r="S16" s="39">
        <f>R16/'2001'!R16</f>
        <v>1.0784618911451358</v>
      </c>
      <c r="T16" s="36">
        <v>87162</v>
      </c>
      <c r="U16" s="41">
        <f>T16/'2001'!T16</f>
        <v>0.7273501063962949</v>
      </c>
    </row>
    <row r="17" spans="1:21" ht="12.75">
      <c r="A17" s="8" t="s">
        <v>26</v>
      </c>
      <c r="B17" s="35">
        <f t="shared" si="0"/>
        <v>87162</v>
      </c>
      <c r="C17" s="39">
        <f>B17/'2001'!B17</f>
        <v>0.7273501063962949</v>
      </c>
      <c r="D17" s="35">
        <v>85389</v>
      </c>
      <c r="E17" s="39">
        <f>D17/'2001'!D17</f>
        <v>1.0426261935578403</v>
      </c>
      <c r="F17" s="35">
        <v>14899</v>
      </c>
      <c r="G17" s="39">
        <f>F17/'2001'!F17</f>
        <v>1.1437015429492592</v>
      </c>
      <c r="H17" s="35">
        <v>27092</v>
      </c>
      <c r="I17" s="39">
        <f>H17/'2001'!H17</f>
        <v>1.0404792994853675</v>
      </c>
      <c r="J17" s="35">
        <v>14794</v>
      </c>
      <c r="K17" s="39">
        <f>J17/'2001'!J17</f>
        <v>1.1027131782945736</v>
      </c>
      <c r="L17" s="35">
        <v>17051</v>
      </c>
      <c r="M17" s="39">
        <f>L17/'2001'!L17</f>
        <v>1.0898689677213167</v>
      </c>
      <c r="N17" s="35">
        <f>N24-N15-N16</f>
        <v>73836</v>
      </c>
      <c r="O17" s="39">
        <f>N17/'2001'!N17</f>
        <v>1.0838152834453807</v>
      </c>
      <c r="P17" s="35">
        <v>10805</v>
      </c>
      <c r="Q17" s="39">
        <f>P17/'2001'!P17</f>
        <v>0.9407104300888037</v>
      </c>
      <c r="R17" s="35">
        <v>84641</v>
      </c>
      <c r="S17" s="39">
        <f>R17/'2001'!R17</f>
        <v>1.0631688690147214</v>
      </c>
      <c r="T17" s="36">
        <v>88133</v>
      </c>
      <c r="U17" s="41">
        <f>T17/'2001'!T17</f>
        <v>0.7201173327232467</v>
      </c>
    </row>
    <row r="18" spans="1:21" ht="12.75">
      <c r="A18" s="10" t="s">
        <v>27</v>
      </c>
      <c r="B18" s="36">
        <f>B17</f>
        <v>87162</v>
      </c>
      <c r="C18" s="39">
        <f>B18/'2001'!B18</f>
        <v>0.7796313026055689</v>
      </c>
      <c r="D18" s="35">
        <f>SUM(D6:D17)</f>
        <v>1010332</v>
      </c>
      <c r="E18" s="39">
        <f>D18/'2001'!D18</f>
        <v>0.984080664201754</v>
      </c>
      <c r="F18" s="35">
        <f>SUM(F6:F17)</f>
        <v>193641</v>
      </c>
      <c r="G18" s="39">
        <f>F18/'2001'!F18</f>
        <v>0.9575759074275542</v>
      </c>
      <c r="H18" s="35">
        <f>SUM(H6:H17)</f>
        <v>340651</v>
      </c>
      <c r="I18" s="39">
        <f>H18/'2001'!H18</f>
        <v>1.0175156144055773</v>
      </c>
      <c r="J18" s="35">
        <f>SUM(J6:J17)</f>
        <v>175555</v>
      </c>
      <c r="K18" s="39">
        <f>J18/'2001'!J18</f>
        <v>1.0729630784087227</v>
      </c>
      <c r="L18" s="35">
        <f>SUM(L6:L17)</f>
        <v>198608</v>
      </c>
      <c r="M18" s="39">
        <f>L18/'2001'!L18</f>
        <v>1.0370091896407685</v>
      </c>
      <c r="N18" s="35">
        <f>SUM(N6:N17)</f>
        <v>908455</v>
      </c>
      <c r="O18" s="39">
        <f>N18/'2001'!N18</f>
        <v>1.0183171657433916</v>
      </c>
      <c r="P18" s="35">
        <f>SUM(P6:P17)</f>
        <v>138854</v>
      </c>
      <c r="Q18" s="39">
        <f>P18/'2001'!P18</f>
        <v>1.0945365399925904</v>
      </c>
      <c r="R18" s="35">
        <f>SUM(R6:R17)</f>
        <v>1047309</v>
      </c>
      <c r="S18" s="39">
        <f>R18/'2001'!R18</f>
        <v>1.027776114935648</v>
      </c>
      <c r="T18" s="36">
        <f>T17</f>
        <v>88133</v>
      </c>
      <c r="U18" s="41">
        <f>T18/'2001'!T18</f>
        <v>0.7201173327232467</v>
      </c>
    </row>
    <row r="19" spans="1:21" ht="12.75">
      <c r="A19" s="10" t="s">
        <v>28</v>
      </c>
      <c r="B19" s="36">
        <f>B11</f>
        <v>76816</v>
      </c>
      <c r="C19" s="39">
        <f>B19/'2001'!B19</f>
        <v>0.687090224420612</v>
      </c>
      <c r="D19" s="35">
        <f>SUM(D6:D11)</f>
        <v>475694</v>
      </c>
      <c r="E19" s="39">
        <f>D19/'2001'!D19</f>
        <v>0.8977814685149711</v>
      </c>
      <c r="F19" s="35">
        <f>SUM(F6:F11)</f>
        <v>94842</v>
      </c>
      <c r="G19" s="39">
        <f>F19/'2001'!F19</f>
        <v>0.8433698513196273</v>
      </c>
      <c r="H19" s="35">
        <f>SUM(H6:H11)</f>
        <v>170988</v>
      </c>
      <c r="I19" s="39">
        <f>H19/'2001'!H19</f>
        <v>1.0256121114696672</v>
      </c>
      <c r="J19" s="35">
        <f>SUM(J6:J11)</f>
        <v>84983</v>
      </c>
      <c r="K19" s="39">
        <f>J19/'2001'!J19</f>
        <v>1.0444919680936051</v>
      </c>
      <c r="L19" s="35">
        <f>SUM(L6:L11)</f>
        <v>96213</v>
      </c>
      <c r="M19" s="39">
        <f>L19/'2001'!L19</f>
        <v>1.0415029389796382</v>
      </c>
      <c r="N19" s="35">
        <f>SUM(N6:N11)</f>
        <v>447026</v>
      </c>
      <c r="O19" s="39">
        <f>N19/'2001'!N19</f>
        <v>0.9869953810419592</v>
      </c>
      <c r="P19" s="35">
        <f>SUM(P6:P11)</f>
        <v>76879</v>
      </c>
      <c r="Q19" s="39">
        <f>P19/'2001'!P19</f>
        <v>1.1495409551721045</v>
      </c>
      <c r="R19" s="35">
        <f>SUM(R6:R11)</f>
        <v>523905</v>
      </c>
      <c r="S19" s="39">
        <f>R19/'2001'!R19</f>
        <v>1.0079089023728631</v>
      </c>
      <c r="T19" s="36">
        <f>T11</f>
        <v>75459</v>
      </c>
      <c r="U19" s="41">
        <f>T19/'2001'!T19</f>
        <v>0.6027413673288443</v>
      </c>
    </row>
    <row r="20" spans="1:21" ht="12.75">
      <c r="A20" s="10" t="s">
        <v>29</v>
      </c>
      <c r="B20" s="36">
        <f>B17</f>
        <v>87162</v>
      </c>
      <c r="C20" s="39">
        <f>B20/'2001'!B20</f>
        <v>0.707610125184692</v>
      </c>
      <c r="D20" s="35">
        <f>SUM(D12:D17)</f>
        <v>534638</v>
      </c>
      <c r="E20" s="39">
        <f>D20/'2001'!D20</f>
        <v>1.0761179579768165</v>
      </c>
      <c r="F20" s="35">
        <f>SUM(F12:F17)</f>
        <v>98799</v>
      </c>
      <c r="G20" s="39">
        <f>F20/'2001'!F20</f>
        <v>1.1006528229579786</v>
      </c>
      <c r="H20" s="35">
        <f>SUM(H12:H17)</f>
        <v>169663</v>
      </c>
      <c r="I20" s="39">
        <f>H20/'2001'!H20</f>
        <v>1.0094841999416906</v>
      </c>
      <c r="J20" s="35">
        <f>SUM(J12:J17)</f>
        <v>90572</v>
      </c>
      <c r="K20" s="39">
        <f>J20/'2001'!J20</f>
        <v>1.1011257811170276</v>
      </c>
      <c r="L20" s="35">
        <f>SUM(L12:L17)</f>
        <v>102395</v>
      </c>
      <c r="M20" s="39">
        <f>L20/'2001'!L20</f>
        <v>1.0328219404686254</v>
      </c>
      <c r="N20" s="35">
        <f>SUM(N12:N17)</f>
        <v>461429</v>
      </c>
      <c r="O20" s="39">
        <f>N20/'2001'!N20</f>
        <v>1.0506172614629392</v>
      </c>
      <c r="P20" s="35">
        <f>SUM(P12:P17)</f>
        <v>61975</v>
      </c>
      <c r="Q20" s="39">
        <f>P20/'2001'!P20</f>
        <v>1.0332094093326443</v>
      </c>
      <c r="R20" s="35">
        <f>SUM(R12:R17)</f>
        <v>523404</v>
      </c>
      <c r="S20" s="39">
        <f>R20/'2001'!R20</f>
        <v>1.0484624737836306</v>
      </c>
      <c r="T20" s="36">
        <f>T17</f>
        <v>88133</v>
      </c>
      <c r="U20" s="41">
        <f>T20/'2001'!T20</f>
        <v>0.7201173327232467</v>
      </c>
    </row>
    <row r="21" spans="1:21" ht="12.75">
      <c r="A21" s="10" t="s">
        <v>30</v>
      </c>
      <c r="B21" s="36">
        <f>B8</f>
        <v>116587</v>
      </c>
      <c r="C21" s="39">
        <f>B21/'2001'!B21</f>
        <v>1.0428268589164482</v>
      </c>
      <c r="D21" s="35">
        <f>SUM(D6:D8)</f>
        <v>232687</v>
      </c>
      <c r="E21" s="39">
        <f>D21/'2001'!D21</f>
        <v>0.8511766061506159</v>
      </c>
      <c r="F21" s="35">
        <f>SUM(F6:F8)</f>
        <v>44849</v>
      </c>
      <c r="G21" s="39">
        <f>F21/'2001'!F21</f>
        <v>0.7719277108433735</v>
      </c>
      <c r="H21" s="35">
        <f>SUM(H6:H8)</f>
        <v>81818</v>
      </c>
      <c r="I21" s="39">
        <f>H21/'2001'!H21</f>
        <v>1.0042222058570833</v>
      </c>
      <c r="J21" s="35">
        <f>SUM(J6:J8)</f>
        <v>40522</v>
      </c>
      <c r="K21" s="39">
        <f>J21/'2001'!J21</f>
        <v>1.0042129262490087</v>
      </c>
      <c r="L21" s="35">
        <f>SUM(L6:L8)</f>
        <v>44987</v>
      </c>
      <c r="M21" s="39">
        <f>L21/'2001'!L21</f>
        <v>1.0153016317226748</v>
      </c>
      <c r="N21" s="35">
        <f>SUM(N6:N8)</f>
        <v>212176</v>
      </c>
      <c r="O21" s="39">
        <f>N21/'2001'!N21</f>
        <v>0.946221597877227</v>
      </c>
      <c r="P21" s="35">
        <f>SUM(P6:P8)</f>
        <v>43696</v>
      </c>
      <c r="Q21" s="39">
        <f>P21/'2001'!P21</f>
        <v>1.1207838510272654</v>
      </c>
      <c r="R21" s="35">
        <f>SUM(R6:R8)</f>
        <v>255872</v>
      </c>
      <c r="S21" s="39">
        <f>R21/'2001'!R21</f>
        <v>0.9720768020910107</v>
      </c>
      <c r="T21" s="36">
        <f>T8</f>
        <v>99852</v>
      </c>
      <c r="U21" s="41">
        <f>T21/'2001'!T21</f>
        <v>0.8049789186008078</v>
      </c>
    </row>
    <row r="22" spans="1:21" ht="12.75">
      <c r="A22" s="10" t="s">
        <v>31</v>
      </c>
      <c r="B22" s="36">
        <f>B11</f>
        <v>76816</v>
      </c>
      <c r="C22" s="39">
        <f>B22/'2001'!B22</f>
        <v>0.6192691244165329</v>
      </c>
      <c r="D22" s="35">
        <f>SUM(D9:D11)</f>
        <v>243007</v>
      </c>
      <c r="E22" s="39">
        <f>D22/'2001'!D22</f>
        <v>0.94745481199607</v>
      </c>
      <c r="F22" s="35">
        <f>SUM(F9:F11)</f>
        <v>49993</v>
      </c>
      <c r="G22" s="39">
        <f>F22/'2001'!F22</f>
        <v>0.9197328721760247</v>
      </c>
      <c r="H22" s="35">
        <f>SUM(H9:H11)</f>
        <v>89170</v>
      </c>
      <c r="I22" s="39">
        <f>H22/'2001'!H22</f>
        <v>1.0460560274036883</v>
      </c>
      <c r="J22" s="35">
        <f>SUM(J9:J11)</f>
        <v>44461</v>
      </c>
      <c r="K22" s="39">
        <f>J22/'2001'!J22</f>
        <v>1.084123771671015</v>
      </c>
      <c r="L22" s="35">
        <f>SUM(L9:L11)</f>
        <v>51226</v>
      </c>
      <c r="M22" s="39">
        <f>L22/'2001'!L22</f>
        <v>1.0656542542126066</v>
      </c>
      <c r="N22" s="35">
        <f>SUM(N9:N11)</f>
        <v>234850</v>
      </c>
      <c r="O22" s="39">
        <f>N22/'2001'!N22</f>
        <v>1.0269764431675565</v>
      </c>
      <c r="P22" s="35">
        <f>SUM(P9:P11)</f>
        <v>33183</v>
      </c>
      <c r="Q22" s="39">
        <f>P22/'2001'!P22</f>
        <v>1.1897386253630202</v>
      </c>
      <c r="R22" s="35">
        <f>SUM(R9:R11)</f>
        <v>268033</v>
      </c>
      <c r="S22" s="39">
        <f>R22/'2001'!R22</f>
        <v>1.0446697223391486</v>
      </c>
      <c r="T22" s="36">
        <f>T11</f>
        <v>75459</v>
      </c>
      <c r="U22" s="41">
        <f>T22/'2001'!T22</f>
        <v>0.6027413673288443</v>
      </c>
    </row>
    <row r="23" spans="1:21" ht="12.75">
      <c r="A23" s="10" t="s">
        <v>32</v>
      </c>
      <c r="B23" s="36">
        <f>B14</f>
        <v>95709</v>
      </c>
      <c r="C23" s="39">
        <f>B23/'2001'!B23</f>
        <v>0.7644916249311063</v>
      </c>
      <c r="D23" s="35">
        <f>SUM(D12:D14)</f>
        <v>277519</v>
      </c>
      <c r="E23" s="39">
        <f>D23/'2001'!D23</f>
        <v>1.1220958911863885</v>
      </c>
      <c r="F23" s="35">
        <f>SUM(F12:F14)</f>
        <v>49287</v>
      </c>
      <c r="G23" s="39">
        <f>F23/'2001'!F23</f>
        <v>1.0501566062258965</v>
      </c>
      <c r="H23" s="35">
        <f>SUM(H12:H14)</f>
        <v>85019</v>
      </c>
      <c r="I23" s="39">
        <f>H23/'2001'!H23</f>
        <v>1.0061539189812898</v>
      </c>
      <c r="J23" s="35">
        <f>SUM(J12:J14)</f>
        <v>43073</v>
      </c>
      <c r="K23" s="39">
        <f>J23/'2001'!J23</f>
        <v>1.0783886635621651</v>
      </c>
      <c r="L23" s="35">
        <f>SUM(L12:L14)</f>
        <v>50047</v>
      </c>
      <c r="M23" s="39">
        <f>L23/'2001'!L23</f>
        <v>1.0325355890241386</v>
      </c>
      <c r="N23" s="35">
        <f>SUM(N12:N14)</f>
        <v>227426</v>
      </c>
      <c r="O23" s="39">
        <f>N23/'2001'!N23</f>
        <v>1.0344880915558305</v>
      </c>
      <c r="P23" s="35">
        <f>SUM(P12:P14)</f>
        <v>32077</v>
      </c>
      <c r="Q23" s="39">
        <f>P23/'2001'!P23</f>
        <v>1.088352051029756</v>
      </c>
      <c r="R23" s="35">
        <f>SUM(R12:R14)</f>
        <v>259503</v>
      </c>
      <c r="S23" s="39">
        <f>R23/'2001'!R23</f>
        <v>1.0408556175471388</v>
      </c>
      <c r="T23" s="36">
        <f>T14</f>
        <v>94083</v>
      </c>
      <c r="U23" s="41">
        <f>T23/'2001'!T23</f>
        <v>0.7637971066261833</v>
      </c>
    </row>
    <row r="24" spans="1:21" ht="13.5" thickBot="1">
      <c r="A24" s="11" t="s">
        <v>33</v>
      </c>
      <c r="B24" s="38">
        <f>B17</f>
        <v>87162</v>
      </c>
      <c r="C24" s="40">
        <f>B24/'2001'!B24</f>
        <v>0.707610125184692</v>
      </c>
      <c r="D24" s="37">
        <f>SUM(D15:D17)</f>
        <v>257119</v>
      </c>
      <c r="E24" s="40">
        <f>D24/'2001'!D24</f>
        <v>1.0305412045739661</v>
      </c>
      <c r="F24" s="37">
        <f>SUM(F15:F17)</f>
        <v>49512</v>
      </c>
      <c r="G24" s="40">
        <f>F24/'2001'!F24</f>
        <v>1.1559851509420747</v>
      </c>
      <c r="H24" s="37">
        <f>SUM(H15:H17)</f>
        <v>84644</v>
      </c>
      <c r="I24" s="40">
        <f>H24/'2001'!H24</f>
        <v>1.0128515017350723</v>
      </c>
      <c r="J24" s="37">
        <f>SUM(J15:J17)</f>
        <v>47499</v>
      </c>
      <c r="K24" s="40">
        <f>J24/'2001'!J24</f>
        <v>1.1225893363584798</v>
      </c>
      <c r="L24" s="37">
        <f>SUM(L15:L17)</f>
        <v>52348</v>
      </c>
      <c r="M24" s="40">
        <f>L24/'2001'!L24</f>
        <v>1.0330958536440962</v>
      </c>
      <c r="N24" s="37">
        <v>234003</v>
      </c>
      <c r="O24" s="40">
        <f>N24/'2001'!N24</f>
        <v>1.0666365824308062</v>
      </c>
      <c r="P24" s="37">
        <f>SUM(P15:P17)</f>
        <v>29898</v>
      </c>
      <c r="Q24" s="40">
        <f>P24/'2001'!P24</f>
        <v>0.9799410029498525</v>
      </c>
      <c r="R24" s="37">
        <f>SUM(R15:R17)</f>
        <v>263901</v>
      </c>
      <c r="S24" s="40">
        <f>R24/'2001'!R24</f>
        <v>1.0560517659487623</v>
      </c>
      <c r="T24" s="38">
        <f>T17</f>
        <v>88133</v>
      </c>
      <c r="U24" s="42">
        <f>T24/'2001'!T24</f>
        <v>0.7201173327232467</v>
      </c>
    </row>
  </sheetData>
  <sheetProtection/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2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0.625" style="0" customWidth="1"/>
    <col min="2" max="3" width="9.25390625" style="0" customWidth="1"/>
    <col min="4" max="4" width="10.25390625" style="0" customWidth="1"/>
    <col min="5" max="5" width="9.25390625" style="0" customWidth="1"/>
    <col min="6" max="6" width="11.25390625" style="0" customWidth="1"/>
    <col min="7" max="9" width="9.25390625" style="0" customWidth="1"/>
    <col min="10" max="10" width="11.25390625" style="0" customWidth="1"/>
    <col min="11" max="17" width="9.25390625" style="0" customWidth="1"/>
    <col min="18" max="18" width="10.25390625" style="0" customWidth="1"/>
    <col min="19" max="21" width="9.25390625" style="0" customWidth="1"/>
  </cols>
  <sheetData>
    <row r="1" spans="1:21" ht="12.75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13.5" thickBo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2.75">
      <c r="A3" s="25"/>
      <c r="B3" s="28" t="s">
        <v>2</v>
      </c>
      <c r="C3" s="28" t="s">
        <v>3</v>
      </c>
      <c r="D3" s="30" t="s">
        <v>4</v>
      </c>
      <c r="E3" s="31"/>
      <c r="F3" s="28" t="s">
        <v>5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 t="s">
        <v>6</v>
      </c>
      <c r="S3" s="28" t="s">
        <v>3</v>
      </c>
      <c r="T3" s="31" t="s">
        <v>7</v>
      </c>
      <c r="U3" s="16" t="s">
        <v>3</v>
      </c>
    </row>
    <row r="4" spans="1:21" ht="12.75">
      <c r="A4" s="26"/>
      <c r="B4" s="22"/>
      <c r="C4" s="22"/>
      <c r="D4" s="19" t="s">
        <v>8</v>
      </c>
      <c r="E4" s="19" t="s">
        <v>3</v>
      </c>
      <c r="F4" s="21" t="s">
        <v>9</v>
      </c>
      <c r="G4" s="21"/>
      <c r="H4" s="21"/>
      <c r="I4" s="21"/>
      <c r="J4" s="21"/>
      <c r="K4" s="21"/>
      <c r="L4" s="21"/>
      <c r="M4" s="21"/>
      <c r="N4" s="21"/>
      <c r="O4" s="21"/>
      <c r="P4" s="21" t="s">
        <v>10</v>
      </c>
      <c r="Q4" s="22"/>
      <c r="R4" s="22"/>
      <c r="S4" s="22"/>
      <c r="T4" s="32"/>
      <c r="U4" s="17"/>
    </row>
    <row r="5" spans="1:21" ht="13.5" thickBot="1">
      <c r="A5" s="27"/>
      <c r="B5" s="29"/>
      <c r="C5" s="29"/>
      <c r="D5" s="20"/>
      <c r="E5" s="20"/>
      <c r="F5" s="1" t="s">
        <v>11</v>
      </c>
      <c r="G5" s="1" t="s">
        <v>3</v>
      </c>
      <c r="H5" s="1" t="s">
        <v>12</v>
      </c>
      <c r="I5" s="1" t="s">
        <v>3</v>
      </c>
      <c r="J5" s="1" t="s">
        <v>13</v>
      </c>
      <c r="K5" s="1" t="s">
        <v>3</v>
      </c>
      <c r="L5" s="1" t="s">
        <v>14</v>
      </c>
      <c r="M5" s="1" t="s">
        <v>3</v>
      </c>
      <c r="N5" s="1" t="s">
        <v>15</v>
      </c>
      <c r="O5" s="1" t="s">
        <v>3</v>
      </c>
      <c r="P5" s="1" t="s">
        <v>8</v>
      </c>
      <c r="Q5" s="1" t="s">
        <v>3</v>
      </c>
      <c r="R5" s="29"/>
      <c r="S5" s="29"/>
      <c r="T5" s="33"/>
      <c r="U5" s="18"/>
    </row>
    <row r="6" spans="1:21" ht="12.75">
      <c r="A6" s="2">
        <v>36892</v>
      </c>
      <c r="B6" s="3">
        <v>111799</v>
      </c>
      <c r="C6" s="4">
        <v>1.01</v>
      </c>
      <c r="D6" s="3">
        <v>98641</v>
      </c>
      <c r="E6" s="4">
        <v>1.04</v>
      </c>
      <c r="F6" s="3">
        <v>17868</v>
      </c>
      <c r="G6" s="4">
        <v>0.89</v>
      </c>
      <c r="H6" s="3">
        <v>25462</v>
      </c>
      <c r="I6" s="4">
        <v>0.99</v>
      </c>
      <c r="J6" s="3">
        <v>12659</v>
      </c>
      <c r="K6" s="4">
        <v>0.96</v>
      </c>
      <c r="L6" s="3">
        <v>14051</v>
      </c>
      <c r="M6" s="4">
        <v>1.16</v>
      </c>
      <c r="N6" s="3">
        <v>70040</v>
      </c>
      <c r="O6" s="4">
        <v>0.99</v>
      </c>
      <c r="P6" s="3">
        <v>11234</v>
      </c>
      <c r="Q6" s="4">
        <v>1.01</v>
      </c>
      <c r="R6" s="3">
        <v>81274</v>
      </c>
      <c r="S6" s="5">
        <v>0.99</v>
      </c>
      <c r="T6" s="6">
        <v>129212</v>
      </c>
      <c r="U6" s="7">
        <v>1.05</v>
      </c>
    </row>
    <row r="7" spans="1:21" ht="12.75">
      <c r="A7" s="8" t="s">
        <v>16</v>
      </c>
      <c r="B7" s="3">
        <v>129212</v>
      </c>
      <c r="C7" s="4">
        <v>1.05</v>
      </c>
      <c r="D7" s="3">
        <v>86456</v>
      </c>
      <c r="E7" s="4">
        <v>0.89</v>
      </c>
      <c r="F7" s="3">
        <v>19200</v>
      </c>
      <c r="G7" s="4">
        <v>0.88</v>
      </c>
      <c r="H7" s="3">
        <v>26188</v>
      </c>
      <c r="I7" s="4">
        <v>0.94</v>
      </c>
      <c r="J7" s="3">
        <v>12869</v>
      </c>
      <c r="K7" s="4">
        <v>0.88</v>
      </c>
      <c r="L7" s="3">
        <v>14185</v>
      </c>
      <c r="M7" s="4">
        <v>0.98</v>
      </c>
      <c r="N7" s="3">
        <v>72442</v>
      </c>
      <c r="O7" s="4">
        <v>0.92</v>
      </c>
      <c r="P7" s="3">
        <v>14397</v>
      </c>
      <c r="Q7" s="4">
        <v>1.04</v>
      </c>
      <c r="R7" s="3">
        <v>86839</v>
      </c>
      <c r="S7" s="4">
        <v>0.94</v>
      </c>
      <c r="T7" s="6">
        <v>128770</v>
      </c>
      <c r="U7" s="9">
        <v>1.01</v>
      </c>
    </row>
    <row r="8" spans="1:21" ht="12.75">
      <c r="A8" s="8" t="s">
        <v>17</v>
      </c>
      <c r="B8" s="3">
        <v>128770</v>
      </c>
      <c r="C8" s="4">
        <v>1.01</v>
      </c>
      <c r="D8" s="3">
        <v>88274</v>
      </c>
      <c r="E8" s="4">
        <v>1</v>
      </c>
      <c r="F8" s="3">
        <v>21032</v>
      </c>
      <c r="G8" s="4">
        <v>0.91</v>
      </c>
      <c r="H8" s="3">
        <v>29824</v>
      </c>
      <c r="I8" s="4">
        <v>0.98</v>
      </c>
      <c r="J8" s="3">
        <v>14824</v>
      </c>
      <c r="K8" s="4">
        <v>0.97</v>
      </c>
      <c r="L8" s="3">
        <v>16073</v>
      </c>
      <c r="M8" s="4">
        <v>0.81</v>
      </c>
      <c r="N8" s="3">
        <v>81753</v>
      </c>
      <c r="O8" s="4">
        <v>0.92</v>
      </c>
      <c r="P8" s="3">
        <v>13356</v>
      </c>
      <c r="Q8" s="4">
        <v>0.96</v>
      </c>
      <c r="R8" s="3">
        <v>95109</v>
      </c>
      <c r="S8" s="4">
        <v>0.92</v>
      </c>
      <c r="T8" s="6">
        <v>124043</v>
      </c>
      <c r="U8" s="9">
        <v>1.09</v>
      </c>
    </row>
    <row r="9" spans="1:21" ht="12.75">
      <c r="A9" s="8" t="s">
        <v>18</v>
      </c>
      <c r="B9" s="3">
        <v>124043</v>
      </c>
      <c r="C9" s="4">
        <v>1.09</v>
      </c>
      <c r="D9" s="3">
        <v>93967</v>
      </c>
      <c r="E9" s="4">
        <v>1.22</v>
      </c>
      <c r="F9" s="3">
        <v>18373</v>
      </c>
      <c r="G9" s="4">
        <v>0.84</v>
      </c>
      <c r="H9" s="3">
        <v>28785</v>
      </c>
      <c r="I9" s="4">
        <v>0.93</v>
      </c>
      <c r="J9" s="3">
        <v>14276</v>
      </c>
      <c r="K9" s="4">
        <v>1.07</v>
      </c>
      <c r="L9" s="3">
        <v>15698</v>
      </c>
      <c r="M9" s="4">
        <v>0.84</v>
      </c>
      <c r="N9" s="3">
        <v>77132</v>
      </c>
      <c r="O9" s="4">
        <v>0.91</v>
      </c>
      <c r="P9" s="3">
        <v>6867</v>
      </c>
      <c r="Q9" s="4">
        <v>0.73</v>
      </c>
      <c r="R9" s="3">
        <v>83999</v>
      </c>
      <c r="S9" s="4">
        <v>0.89</v>
      </c>
      <c r="T9" s="6">
        <v>134319</v>
      </c>
      <c r="U9" s="9">
        <v>1.39</v>
      </c>
    </row>
    <row r="10" spans="1:21" ht="12.75">
      <c r="A10" s="8" t="s">
        <v>19</v>
      </c>
      <c r="B10" s="3">
        <v>134319</v>
      </c>
      <c r="C10" s="4">
        <v>1.39</v>
      </c>
      <c r="D10" s="3">
        <v>83497</v>
      </c>
      <c r="E10" s="4">
        <v>0.89</v>
      </c>
      <c r="F10" s="3">
        <v>18283</v>
      </c>
      <c r="G10" s="4">
        <v>0.83</v>
      </c>
      <c r="H10" s="3">
        <v>27344</v>
      </c>
      <c r="I10" s="4">
        <v>0.93</v>
      </c>
      <c r="J10" s="3">
        <v>13131</v>
      </c>
      <c r="K10" s="4">
        <v>0.98</v>
      </c>
      <c r="L10" s="3">
        <v>15271</v>
      </c>
      <c r="M10" s="4">
        <v>1.01</v>
      </c>
      <c r="N10" s="3">
        <v>74029</v>
      </c>
      <c r="O10" s="4">
        <v>0.93</v>
      </c>
      <c r="P10" s="3">
        <v>11231</v>
      </c>
      <c r="Q10" s="4">
        <v>1.41</v>
      </c>
      <c r="R10" s="3">
        <v>85260</v>
      </c>
      <c r="S10" s="4">
        <v>0.97</v>
      </c>
      <c r="T10" s="6">
        <v>132943</v>
      </c>
      <c r="U10" s="9">
        <v>1.3</v>
      </c>
    </row>
    <row r="11" spans="1:21" ht="12.75">
      <c r="A11" s="8" t="s">
        <v>20</v>
      </c>
      <c r="B11" s="3">
        <v>132943</v>
      </c>
      <c r="C11" s="4">
        <v>1.3</v>
      </c>
      <c r="D11" s="3">
        <v>79020</v>
      </c>
      <c r="E11" s="4">
        <v>0.84</v>
      </c>
      <c r="F11" s="3">
        <v>17700</v>
      </c>
      <c r="G11" s="4">
        <v>0.73</v>
      </c>
      <c r="H11" s="3">
        <v>29115</v>
      </c>
      <c r="I11" s="4">
        <v>0.93</v>
      </c>
      <c r="J11" s="3">
        <v>13604</v>
      </c>
      <c r="K11" s="4">
        <v>0.98</v>
      </c>
      <c r="L11" s="3">
        <v>17101</v>
      </c>
      <c r="M11" s="4">
        <v>1.16</v>
      </c>
      <c r="N11" s="3">
        <v>77520</v>
      </c>
      <c r="O11" s="4">
        <v>0.92</v>
      </c>
      <c r="P11" s="3">
        <v>9793</v>
      </c>
      <c r="Q11" s="4">
        <v>0.77</v>
      </c>
      <c r="R11" s="3">
        <v>87313</v>
      </c>
      <c r="S11" s="4">
        <v>0.9</v>
      </c>
      <c r="T11" s="6">
        <v>125193</v>
      </c>
      <c r="U11" s="9">
        <v>1.26</v>
      </c>
    </row>
    <row r="12" spans="1:21" ht="12.75">
      <c r="A12" s="8" t="s">
        <v>21</v>
      </c>
      <c r="B12" s="3">
        <v>125193</v>
      </c>
      <c r="C12" s="4">
        <v>1.26</v>
      </c>
      <c r="D12" s="3">
        <v>76064</v>
      </c>
      <c r="E12" s="4">
        <v>0.75</v>
      </c>
      <c r="F12" s="3">
        <v>17189</v>
      </c>
      <c r="G12" s="4">
        <v>0.75</v>
      </c>
      <c r="H12" s="3">
        <v>29905</v>
      </c>
      <c r="I12" s="4">
        <v>0.94</v>
      </c>
      <c r="J12" s="3">
        <v>13366</v>
      </c>
      <c r="K12" s="4">
        <v>0.94</v>
      </c>
      <c r="L12" s="3">
        <v>15620</v>
      </c>
      <c r="M12" s="4">
        <v>0.95</v>
      </c>
      <c r="N12" s="3">
        <v>76080</v>
      </c>
      <c r="O12" s="4">
        <v>0.41</v>
      </c>
      <c r="P12" s="3">
        <v>8507</v>
      </c>
      <c r="Q12" s="4">
        <v>0.66</v>
      </c>
      <c r="R12" s="3">
        <v>84587</v>
      </c>
      <c r="S12" s="4">
        <v>0.43</v>
      </c>
      <c r="T12" s="6">
        <v>116661</v>
      </c>
      <c r="U12" s="9">
        <v>1.13</v>
      </c>
    </row>
    <row r="13" spans="1:21" ht="12.75">
      <c r="A13" s="8" t="s">
        <v>22</v>
      </c>
      <c r="B13" s="3">
        <v>116661</v>
      </c>
      <c r="C13" s="4">
        <v>1.13</v>
      </c>
      <c r="D13" s="3">
        <v>81729</v>
      </c>
      <c r="E13" s="4">
        <v>0.81</v>
      </c>
      <c r="F13" s="3">
        <v>14410</v>
      </c>
      <c r="G13" s="4">
        <v>0.72</v>
      </c>
      <c r="H13" s="3">
        <v>25542</v>
      </c>
      <c r="I13" s="4">
        <v>0.93</v>
      </c>
      <c r="J13" s="3">
        <v>12189</v>
      </c>
      <c r="K13" s="4">
        <v>0.91</v>
      </c>
      <c r="L13" s="3">
        <v>15118</v>
      </c>
      <c r="M13" s="4">
        <v>0.97</v>
      </c>
      <c r="N13" s="3">
        <v>67259</v>
      </c>
      <c r="O13" s="4">
        <v>0.88</v>
      </c>
      <c r="P13" s="3">
        <v>10609</v>
      </c>
      <c r="Q13" s="4">
        <v>0.7</v>
      </c>
      <c r="R13" s="3">
        <v>77868</v>
      </c>
      <c r="S13" s="4">
        <v>0.85</v>
      </c>
      <c r="T13" s="6">
        <v>120517</v>
      </c>
      <c r="U13" s="9">
        <v>1.08</v>
      </c>
    </row>
    <row r="14" spans="1:21" ht="12.75">
      <c r="A14" s="8" t="s">
        <v>23</v>
      </c>
      <c r="B14" s="3">
        <v>120517</v>
      </c>
      <c r="C14" s="4">
        <v>1.08</v>
      </c>
      <c r="D14" s="3">
        <v>89529</v>
      </c>
      <c r="E14" s="4">
        <v>0.92</v>
      </c>
      <c r="F14" s="3">
        <v>15334</v>
      </c>
      <c r="G14" s="4">
        <v>0.75</v>
      </c>
      <c r="H14" s="3">
        <v>29052</v>
      </c>
      <c r="I14" s="4">
        <v>0.9</v>
      </c>
      <c r="J14" s="3">
        <v>14387</v>
      </c>
      <c r="K14" s="4">
        <v>0.88</v>
      </c>
      <c r="L14" s="3">
        <v>17732</v>
      </c>
      <c r="M14" s="4">
        <v>0.94</v>
      </c>
      <c r="N14" s="3">
        <v>76505</v>
      </c>
      <c r="O14" s="4">
        <v>0.87</v>
      </c>
      <c r="P14" s="3">
        <v>10357</v>
      </c>
      <c r="Q14" s="4">
        <v>0.68</v>
      </c>
      <c r="R14" s="3">
        <v>86862</v>
      </c>
      <c r="S14" s="4">
        <v>0.84</v>
      </c>
      <c r="T14" s="6">
        <v>123178</v>
      </c>
      <c r="U14" s="9">
        <v>1.17</v>
      </c>
    </row>
    <row r="15" spans="1:21" ht="12.75">
      <c r="A15" s="8" t="s">
        <v>24</v>
      </c>
      <c r="B15" s="3">
        <v>123178</v>
      </c>
      <c r="C15" s="4">
        <v>1.17</v>
      </c>
      <c r="D15" s="3">
        <v>83162</v>
      </c>
      <c r="E15" s="4">
        <v>0.82</v>
      </c>
      <c r="F15" s="3">
        <v>15329</v>
      </c>
      <c r="G15" s="4">
        <v>0.76</v>
      </c>
      <c r="H15" s="3">
        <v>29493</v>
      </c>
      <c r="I15" s="4">
        <v>0.94</v>
      </c>
      <c r="J15" s="3">
        <v>14390</v>
      </c>
      <c r="K15" s="4">
        <v>0.94</v>
      </c>
      <c r="L15" s="3">
        <v>17770</v>
      </c>
      <c r="M15" s="4">
        <v>0.9</v>
      </c>
      <c r="N15" s="3">
        <v>76982</v>
      </c>
      <c r="O15" s="4">
        <v>0.89</v>
      </c>
      <c r="P15" s="3">
        <v>10419</v>
      </c>
      <c r="Q15" s="4">
        <v>0.7</v>
      </c>
      <c r="R15" s="3">
        <v>87401</v>
      </c>
      <c r="S15" s="4">
        <v>0.86</v>
      </c>
      <c r="T15" s="6">
        <v>118929</v>
      </c>
      <c r="U15" s="9">
        <v>1.12</v>
      </c>
    </row>
    <row r="16" spans="1:21" ht="12.75">
      <c r="A16" s="8" t="s">
        <v>25</v>
      </c>
      <c r="B16" s="3">
        <v>118929</v>
      </c>
      <c r="C16" s="4">
        <v>1.12</v>
      </c>
      <c r="D16" s="3">
        <v>84439</v>
      </c>
      <c r="E16" s="4">
        <v>0.91</v>
      </c>
      <c r="F16" s="3">
        <v>14475</v>
      </c>
      <c r="G16" s="4">
        <v>0.72</v>
      </c>
      <c r="H16" s="3">
        <v>28039</v>
      </c>
      <c r="I16" s="4">
        <v>0.95</v>
      </c>
      <c r="J16" s="3">
        <v>14506</v>
      </c>
      <c r="K16" s="4">
        <v>1.03</v>
      </c>
      <c r="L16" s="3">
        <v>17256</v>
      </c>
      <c r="M16" s="4">
        <v>0.87</v>
      </c>
      <c r="N16" s="3">
        <v>74276</v>
      </c>
      <c r="O16" s="4">
        <v>0.89</v>
      </c>
      <c r="P16" s="3">
        <v>8605</v>
      </c>
      <c r="Q16" s="4">
        <v>0.8</v>
      </c>
      <c r="R16" s="3">
        <v>82881</v>
      </c>
      <c r="S16" s="4">
        <v>0.88</v>
      </c>
      <c r="T16" s="6">
        <v>119835</v>
      </c>
      <c r="U16" s="9">
        <v>1.15</v>
      </c>
    </row>
    <row r="17" spans="1:21" ht="12.75">
      <c r="A17" s="8" t="s">
        <v>26</v>
      </c>
      <c r="B17" s="3">
        <v>119835</v>
      </c>
      <c r="C17" s="4">
        <v>1.15</v>
      </c>
      <c r="D17" s="3">
        <v>81898</v>
      </c>
      <c r="E17" s="4">
        <v>0.85</v>
      </c>
      <c r="F17" s="3">
        <v>13027</v>
      </c>
      <c r="G17" s="4">
        <v>0.71</v>
      </c>
      <c r="H17" s="3">
        <v>26038</v>
      </c>
      <c r="I17" s="4">
        <v>0.88</v>
      </c>
      <c r="J17" s="3">
        <v>13416</v>
      </c>
      <c r="K17" s="4">
        <v>1.08</v>
      </c>
      <c r="L17" s="3">
        <v>15645</v>
      </c>
      <c r="M17" s="4">
        <v>0.87</v>
      </c>
      <c r="N17" s="3">
        <v>68126</v>
      </c>
      <c r="O17" s="4">
        <v>0.87</v>
      </c>
      <c r="P17" s="3">
        <v>11486</v>
      </c>
      <c r="Q17" s="4">
        <v>1.16</v>
      </c>
      <c r="R17" s="3">
        <v>79612</v>
      </c>
      <c r="S17" s="4">
        <v>0.9</v>
      </c>
      <c r="T17" s="6">
        <v>122387</v>
      </c>
      <c r="U17" s="9">
        <v>1.09</v>
      </c>
    </row>
    <row r="18" spans="1:21" ht="12.75">
      <c r="A18" s="10" t="s">
        <v>35</v>
      </c>
      <c r="B18" s="3">
        <v>111799</v>
      </c>
      <c r="C18" s="4">
        <v>1.01</v>
      </c>
      <c r="D18" s="3">
        <v>1026676</v>
      </c>
      <c r="E18" s="4">
        <v>0.91</v>
      </c>
      <c r="F18" s="3">
        <v>202220</v>
      </c>
      <c r="G18" s="4">
        <v>0.79</v>
      </c>
      <c r="H18" s="3">
        <v>334787</v>
      </c>
      <c r="I18" s="4">
        <v>0.94</v>
      </c>
      <c r="J18" s="3">
        <v>163617</v>
      </c>
      <c r="K18" s="4">
        <v>0.97</v>
      </c>
      <c r="L18" s="3">
        <v>191520</v>
      </c>
      <c r="M18" s="4">
        <v>0.94</v>
      </c>
      <c r="N18" s="3">
        <v>892114</v>
      </c>
      <c r="O18" s="4">
        <v>0.91</v>
      </c>
      <c r="P18" s="3">
        <v>126861</v>
      </c>
      <c r="Q18" s="4">
        <v>0.86</v>
      </c>
      <c r="R18" s="3">
        <v>1019005</v>
      </c>
      <c r="S18" s="4">
        <v>0.9</v>
      </c>
      <c r="T18" s="6">
        <v>122387</v>
      </c>
      <c r="U18" s="9">
        <v>1.09</v>
      </c>
    </row>
    <row r="19" spans="1:21" ht="12.75">
      <c r="A19" s="10" t="s">
        <v>28</v>
      </c>
      <c r="B19" s="3">
        <v>111799</v>
      </c>
      <c r="C19" s="4">
        <v>1.01</v>
      </c>
      <c r="D19" s="3">
        <v>529855</v>
      </c>
      <c r="E19" s="4">
        <v>0.97</v>
      </c>
      <c r="F19" s="3">
        <v>112456</v>
      </c>
      <c r="G19" s="4">
        <v>0.85</v>
      </c>
      <c r="H19" s="3">
        <v>166718</v>
      </c>
      <c r="I19" s="4">
        <v>0.95</v>
      </c>
      <c r="J19" s="3">
        <v>81363</v>
      </c>
      <c r="K19" s="4">
        <v>0.97</v>
      </c>
      <c r="L19" s="3">
        <v>92379</v>
      </c>
      <c r="M19" s="4">
        <v>0.97</v>
      </c>
      <c r="N19" s="3">
        <v>452916</v>
      </c>
      <c r="O19" s="4">
        <v>0.93</v>
      </c>
      <c r="P19" s="3">
        <v>66878</v>
      </c>
      <c r="Q19" s="4">
        <v>0.97</v>
      </c>
      <c r="R19" s="3">
        <v>519794</v>
      </c>
      <c r="S19" s="4">
        <v>0.93</v>
      </c>
      <c r="T19" s="6">
        <v>125193</v>
      </c>
      <c r="U19" s="9">
        <v>1.26</v>
      </c>
    </row>
    <row r="20" spans="1:21" ht="12.75">
      <c r="A20" s="10" t="s">
        <v>29</v>
      </c>
      <c r="B20" s="3">
        <v>123178</v>
      </c>
      <c r="C20" s="4">
        <v>1.17</v>
      </c>
      <c r="D20" s="3">
        <v>496821</v>
      </c>
      <c r="E20" s="4">
        <v>0.84</v>
      </c>
      <c r="F20" s="3">
        <v>89764</v>
      </c>
      <c r="G20" s="4">
        <v>0.74</v>
      </c>
      <c r="H20" s="3">
        <v>168069</v>
      </c>
      <c r="I20" s="4">
        <v>0.92</v>
      </c>
      <c r="J20" s="3">
        <v>82254</v>
      </c>
      <c r="K20" s="4">
        <v>0.96</v>
      </c>
      <c r="L20" s="3">
        <v>99141</v>
      </c>
      <c r="M20" s="4">
        <v>0.91</v>
      </c>
      <c r="N20" s="3">
        <v>439198</v>
      </c>
      <c r="O20" s="4">
        <v>0.88</v>
      </c>
      <c r="P20" s="3">
        <v>59983</v>
      </c>
      <c r="Q20" s="4">
        <v>0.76</v>
      </c>
      <c r="R20" s="3">
        <v>499211</v>
      </c>
      <c r="S20" s="4">
        <v>0.87</v>
      </c>
      <c r="T20" s="6">
        <v>122387</v>
      </c>
      <c r="U20" s="9">
        <v>1.09</v>
      </c>
    </row>
    <row r="21" spans="1:21" ht="12.75">
      <c r="A21" s="10" t="s">
        <v>30</v>
      </c>
      <c r="B21" s="3">
        <v>111799</v>
      </c>
      <c r="C21" s="4">
        <v>1.01</v>
      </c>
      <c r="D21" s="3">
        <v>273371</v>
      </c>
      <c r="E21" s="4">
        <v>0.98</v>
      </c>
      <c r="F21" s="3">
        <v>58100</v>
      </c>
      <c r="G21" s="4">
        <v>0.9</v>
      </c>
      <c r="H21" s="3">
        <v>81474</v>
      </c>
      <c r="I21" s="4">
        <v>0.97</v>
      </c>
      <c r="J21" s="3">
        <v>40352</v>
      </c>
      <c r="K21" s="4">
        <v>0.93</v>
      </c>
      <c r="L21" s="3">
        <v>44309</v>
      </c>
      <c r="M21" s="4">
        <v>0.95</v>
      </c>
      <c r="N21" s="3">
        <v>224235</v>
      </c>
      <c r="O21" s="4">
        <v>0.94</v>
      </c>
      <c r="P21" s="3">
        <v>38987</v>
      </c>
      <c r="Q21" s="4">
        <v>1</v>
      </c>
      <c r="R21" s="3">
        <v>263222</v>
      </c>
      <c r="S21" s="4">
        <v>0.95</v>
      </c>
      <c r="T21" s="6">
        <v>124043</v>
      </c>
      <c r="U21" s="9">
        <v>1.09</v>
      </c>
    </row>
    <row r="22" spans="1:21" ht="12.75">
      <c r="A22" s="10" t="s">
        <v>31</v>
      </c>
      <c r="B22" s="3">
        <v>124043</v>
      </c>
      <c r="C22" s="4">
        <v>1.09</v>
      </c>
      <c r="D22" s="3">
        <v>256484</v>
      </c>
      <c r="E22" s="4">
        <v>0.97</v>
      </c>
      <c r="F22" s="3">
        <v>54356</v>
      </c>
      <c r="G22" s="4">
        <v>0.8</v>
      </c>
      <c r="H22" s="3">
        <v>85244</v>
      </c>
      <c r="I22" s="4">
        <v>0.93</v>
      </c>
      <c r="J22" s="3">
        <v>41011</v>
      </c>
      <c r="K22" s="4">
        <v>1.01</v>
      </c>
      <c r="L22" s="3">
        <v>48070</v>
      </c>
      <c r="M22" s="4">
        <v>0.99</v>
      </c>
      <c r="N22" s="3">
        <v>228681</v>
      </c>
      <c r="O22" s="4">
        <v>0.92</v>
      </c>
      <c r="P22" s="3">
        <v>27891</v>
      </c>
      <c r="Q22" s="4">
        <v>0.93</v>
      </c>
      <c r="R22" s="3">
        <v>256572</v>
      </c>
      <c r="S22" s="4">
        <v>0.92</v>
      </c>
      <c r="T22" s="6">
        <v>125193</v>
      </c>
      <c r="U22" s="9">
        <v>1.26</v>
      </c>
    </row>
    <row r="23" spans="1:21" ht="12.75">
      <c r="A23" s="10" t="s">
        <v>32</v>
      </c>
      <c r="B23" s="3">
        <v>125193</v>
      </c>
      <c r="C23" s="4">
        <v>1.26</v>
      </c>
      <c r="D23" s="3">
        <v>247322</v>
      </c>
      <c r="E23" s="4">
        <v>0.83</v>
      </c>
      <c r="F23" s="3">
        <v>46933</v>
      </c>
      <c r="G23" s="4">
        <v>0.74</v>
      </c>
      <c r="H23" s="3">
        <v>84499</v>
      </c>
      <c r="I23" s="4">
        <v>0.92</v>
      </c>
      <c r="J23" s="3">
        <v>39942</v>
      </c>
      <c r="K23" s="4">
        <v>0.91</v>
      </c>
      <c r="L23" s="3">
        <v>48470</v>
      </c>
      <c r="M23" s="4">
        <v>0.95</v>
      </c>
      <c r="N23" s="3">
        <v>219844</v>
      </c>
      <c r="O23" s="4">
        <v>0.88</v>
      </c>
      <c r="P23" s="3">
        <v>29473</v>
      </c>
      <c r="Q23" s="4">
        <v>0.68</v>
      </c>
      <c r="R23" s="3">
        <v>249317</v>
      </c>
      <c r="S23" s="4">
        <v>0.85</v>
      </c>
      <c r="T23" s="6">
        <v>123178</v>
      </c>
      <c r="U23" s="9">
        <v>1.17</v>
      </c>
    </row>
    <row r="24" spans="1:21" ht="13.5" thickBot="1">
      <c r="A24" s="11" t="s">
        <v>33</v>
      </c>
      <c r="B24" s="12">
        <v>123178</v>
      </c>
      <c r="C24" s="13">
        <v>1.17</v>
      </c>
      <c r="D24" s="12">
        <v>249499</v>
      </c>
      <c r="E24" s="13">
        <v>0.86</v>
      </c>
      <c r="F24" s="12">
        <v>42831</v>
      </c>
      <c r="G24" s="13">
        <v>0.73</v>
      </c>
      <c r="H24" s="12">
        <v>83570</v>
      </c>
      <c r="I24" s="13">
        <v>0.93</v>
      </c>
      <c r="J24" s="12">
        <v>42312</v>
      </c>
      <c r="K24" s="13">
        <v>1.01</v>
      </c>
      <c r="L24" s="12">
        <v>50671</v>
      </c>
      <c r="M24" s="13">
        <v>0.88</v>
      </c>
      <c r="N24" s="12">
        <v>219384</v>
      </c>
      <c r="O24" s="13">
        <v>0.88</v>
      </c>
      <c r="P24" s="12">
        <v>30510</v>
      </c>
      <c r="Q24" s="13">
        <v>0.86</v>
      </c>
      <c r="R24" s="12">
        <v>249894</v>
      </c>
      <c r="S24" s="13">
        <v>0.88</v>
      </c>
      <c r="T24" s="14">
        <v>122387</v>
      </c>
      <c r="U24" s="15">
        <v>1.09</v>
      </c>
    </row>
  </sheetData>
  <sheetProtection/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A26" sqref="A26"/>
    </sheetView>
  </sheetViews>
  <sheetFormatPr defaultColWidth="9.00390625" defaultRowHeight="13.5"/>
  <cols>
    <col min="1" max="1" width="10.25390625" style="0" bestFit="1" customWidth="1"/>
    <col min="6" max="6" width="11.00390625" style="0" bestFit="1" customWidth="1"/>
    <col min="10" max="10" width="11.00390625" style="0" bestFit="1" customWidth="1"/>
  </cols>
  <sheetData>
    <row r="1" spans="1:21" ht="12.75">
      <c r="A1" s="69" t="s">
        <v>38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ht="13.5" thickBot="1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1:21" ht="12.75">
      <c r="A3" s="82"/>
      <c r="B3" s="85" t="s">
        <v>2</v>
      </c>
      <c r="C3" s="85" t="s">
        <v>3</v>
      </c>
      <c r="D3" s="87" t="s">
        <v>4</v>
      </c>
      <c r="E3" s="88"/>
      <c r="F3" s="87" t="s">
        <v>5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8"/>
      <c r="R3" s="85" t="s">
        <v>6</v>
      </c>
      <c r="S3" s="85" t="s">
        <v>3</v>
      </c>
      <c r="T3" s="85" t="s">
        <v>7</v>
      </c>
      <c r="U3" s="73" t="s">
        <v>3</v>
      </c>
    </row>
    <row r="4" spans="1:21" ht="12.75">
      <c r="A4" s="83"/>
      <c r="B4" s="86"/>
      <c r="C4" s="86"/>
      <c r="D4" s="76" t="s">
        <v>8</v>
      </c>
      <c r="E4" s="76" t="s">
        <v>3</v>
      </c>
      <c r="F4" s="78" t="s">
        <v>9</v>
      </c>
      <c r="G4" s="79"/>
      <c r="H4" s="79"/>
      <c r="I4" s="79"/>
      <c r="J4" s="79"/>
      <c r="K4" s="79"/>
      <c r="L4" s="79"/>
      <c r="M4" s="79"/>
      <c r="N4" s="79"/>
      <c r="O4" s="80"/>
      <c r="P4" s="78" t="s">
        <v>10</v>
      </c>
      <c r="Q4" s="80"/>
      <c r="R4" s="86"/>
      <c r="S4" s="86"/>
      <c r="T4" s="86"/>
      <c r="U4" s="74"/>
    </row>
    <row r="5" spans="1:21" ht="13.5" thickBot="1">
      <c r="A5" s="84"/>
      <c r="B5" s="77"/>
      <c r="C5" s="77"/>
      <c r="D5" s="77"/>
      <c r="E5" s="77"/>
      <c r="F5" s="1" t="s">
        <v>11</v>
      </c>
      <c r="G5" s="1" t="s">
        <v>3</v>
      </c>
      <c r="H5" s="1" t="s">
        <v>12</v>
      </c>
      <c r="I5" s="1" t="s">
        <v>3</v>
      </c>
      <c r="J5" s="1" t="s">
        <v>13</v>
      </c>
      <c r="K5" s="1" t="s">
        <v>3</v>
      </c>
      <c r="L5" s="1" t="s">
        <v>14</v>
      </c>
      <c r="M5" s="1" t="s">
        <v>3</v>
      </c>
      <c r="N5" s="1" t="s">
        <v>15</v>
      </c>
      <c r="O5" s="1" t="s">
        <v>3</v>
      </c>
      <c r="P5" s="1" t="s">
        <v>8</v>
      </c>
      <c r="Q5" s="1" t="s">
        <v>3</v>
      </c>
      <c r="R5" s="77"/>
      <c r="S5" s="77"/>
      <c r="T5" s="77"/>
      <c r="U5" s="75"/>
    </row>
    <row r="6" spans="1:21" ht="12.75">
      <c r="A6" s="2">
        <v>36526</v>
      </c>
      <c r="B6" s="3">
        <v>111132</v>
      </c>
      <c r="C6" s="4">
        <v>0.88</v>
      </c>
      <c r="D6" s="3">
        <v>94470</v>
      </c>
      <c r="E6" s="4">
        <v>0.98</v>
      </c>
      <c r="F6" s="3">
        <v>19980</v>
      </c>
      <c r="G6" s="4">
        <v>1.01</v>
      </c>
      <c r="H6" s="3">
        <v>25787</v>
      </c>
      <c r="I6" s="4">
        <v>0.95</v>
      </c>
      <c r="J6" s="3">
        <v>13125</v>
      </c>
      <c r="K6" s="4">
        <v>1</v>
      </c>
      <c r="L6" s="3">
        <v>12152</v>
      </c>
      <c r="M6" s="4">
        <v>0.77</v>
      </c>
      <c r="N6" s="3">
        <v>71044</v>
      </c>
      <c r="O6" s="4">
        <v>0.94</v>
      </c>
      <c r="P6" s="3">
        <v>11159</v>
      </c>
      <c r="Q6" s="4">
        <v>1.03</v>
      </c>
      <c r="R6" s="3">
        <v>82203</v>
      </c>
      <c r="S6" s="5">
        <v>0.95</v>
      </c>
      <c r="T6" s="6">
        <v>123395</v>
      </c>
      <c r="U6" s="7">
        <v>0.91</v>
      </c>
    </row>
    <row r="7" spans="1:21" ht="12.75">
      <c r="A7" s="8" t="s">
        <v>16</v>
      </c>
      <c r="B7" s="3">
        <v>123395</v>
      </c>
      <c r="C7" s="4">
        <v>0.91</v>
      </c>
      <c r="D7" s="3">
        <v>97171</v>
      </c>
      <c r="E7" s="4">
        <v>1.02</v>
      </c>
      <c r="F7" s="3">
        <v>21744</v>
      </c>
      <c r="G7" s="4">
        <v>1.02</v>
      </c>
      <c r="H7" s="3">
        <v>27784</v>
      </c>
      <c r="I7" s="4">
        <v>1.09</v>
      </c>
      <c r="J7" s="3">
        <v>14697</v>
      </c>
      <c r="K7" s="4">
        <v>1.07</v>
      </c>
      <c r="L7" s="3">
        <v>14499</v>
      </c>
      <c r="M7" s="4">
        <v>0.89</v>
      </c>
      <c r="N7" s="3">
        <v>78724</v>
      </c>
      <c r="O7" s="4">
        <v>1.02</v>
      </c>
      <c r="P7" s="3">
        <v>13823</v>
      </c>
      <c r="Q7" s="4">
        <v>1.27</v>
      </c>
      <c r="R7" s="3">
        <v>92547</v>
      </c>
      <c r="S7" s="4">
        <v>1.05</v>
      </c>
      <c r="T7" s="6">
        <v>128013</v>
      </c>
      <c r="U7" s="9">
        <v>0.89</v>
      </c>
    </row>
    <row r="8" spans="1:21" ht="12.75">
      <c r="A8" s="8" t="s">
        <v>17</v>
      </c>
      <c r="B8" s="3">
        <v>128013</v>
      </c>
      <c r="C8" s="4">
        <v>0.89</v>
      </c>
      <c r="D8" s="3">
        <v>88331</v>
      </c>
      <c r="E8" s="4">
        <v>0.91</v>
      </c>
      <c r="F8" s="3">
        <v>23102</v>
      </c>
      <c r="G8" s="4">
        <v>0.97</v>
      </c>
      <c r="H8" s="3">
        <v>30580</v>
      </c>
      <c r="I8" s="4">
        <v>0.96</v>
      </c>
      <c r="J8" s="3">
        <v>15347</v>
      </c>
      <c r="K8" s="4">
        <v>0.88</v>
      </c>
      <c r="L8" s="3">
        <v>19836</v>
      </c>
      <c r="M8" s="4">
        <v>1.16</v>
      </c>
      <c r="N8" s="3">
        <v>88865</v>
      </c>
      <c r="O8" s="4">
        <v>0.99</v>
      </c>
      <c r="P8" s="3">
        <v>13977</v>
      </c>
      <c r="Q8" s="4">
        <v>0.77</v>
      </c>
      <c r="R8" s="3">
        <v>102842</v>
      </c>
      <c r="S8" s="4">
        <v>0.95</v>
      </c>
      <c r="T8" s="6">
        <v>113496</v>
      </c>
      <c r="U8" s="9">
        <v>0.86</v>
      </c>
    </row>
    <row r="9" spans="1:21" ht="12.75">
      <c r="A9" s="8" t="s">
        <v>18</v>
      </c>
      <c r="B9" s="3">
        <v>113496</v>
      </c>
      <c r="C9" s="4">
        <v>0.86</v>
      </c>
      <c r="D9" s="3">
        <v>77150</v>
      </c>
      <c r="E9" s="4">
        <v>0.91</v>
      </c>
      <c r="F9" s="3">
        <v>21927</v>
      </c>
      <c r="G9" s="4">
        <v>0.96</v>
      </c>
      <c r="H9" s="3">
        <v>30794</v>
      </c>
      <c r="I9" s="4">
        <v>0.95</v>
      </c>
      <c r="J9" s="3">
        <v>13298</v>
      </c>
      <c r="K9" s="4">
        <v>0.89</v>
      </c>
      <c r="L9" s="3">
        <v>18715</v>
      </c>
      <c r="M9" s="4">
        <v>1.13</v>
      </c>
      <c r="N9" s="3">
        <v>84734</v>
      </c>
      <c r="O9" s="4">
        <v>0.98</v>
      </c>
      <c r="P9" s="3">
        <v>9408</v>
      </c>
      <c r="Q9" s="4">
        <v>0.88</v>
      </c>
      <c r="R9" s="3">
        <v>94142</v>
      </c>
      <c r="S9" s="4">
        <v>0.97</v>
      </c>
      <c r="T9" s="6">
        <v>96499</v>
      </c>
      <c r="U9" s="9">
        <v>0.8</v>
      </c>
    </row>
    <row r="10" spans="1:21" ht="12.75">
      <c r="A10" s="8" t="s">
        <v>19</v>
      </c>
      <c r="B10" s="3">
        <v>96499</v>
      </c>
      <c r="C10" s="4">
        <v>0.8</v>
      </c>
      <c r="D10" s="3">
        <v>93927</v>
      </c>
      <c r="E10" s="4">
        <v>0.9</v>
      </c>
      <c r="F10" s="3">
        <v>22131</v>
      </c>
      <c r="G10" s="4">
        <v>1.04</v>
      </c>
      <c r="H10" s="3">
        <v>29261</v>
      </c>
      <c r="I10" s="4">
        <v>0.98</v>
      </c>
      <c r="J10" s="3">
        <v>13349</v>
      </c>
      <c r="K10" s="4">
        <v>0.85</v>
      </c>
      <c r="L10" s="3">
        <v>15171</v>
      </c>
      <c r="M10" s="4">
        <v>0.98</v>
      </c>
      <c r="N10" s="3">
        <v>79912</v>
      </c>
      <c r="O10" s="4">
        <v>0.97</v>
      </c>
      <c r="P10" s="3">
        <v>7982</v>
      </c>
      <c r="Q10" s="4">
        <v>0.61</v>
      </c>
      <c r="R10" s="3">
        <v>87894</v>
      </c>
      <c r="S10" s="4">
        <v>0.93</v>
      </c>
      <c r="T10" s="6">
        <v>102505</v>
      </c>
      <c r="U10" s="9">
        <v>0.8</v>
      </c>
    </row>
    <row r="11" spans="1:21" ht="12.75">
      <c r="A11" s="8" t="s">
        <v>20</v>
      </c>
      <c r="B11" s="3">
        <v>102505</v>
      </c>
      <c r="C11" s="4">
        <v>0.8</v>
      </c>
      <c r="D11" s="3">
        <v>93807</v>
      </c>
      <c r="E11" s="4">
        <v>0.89</v>
      </c>
      <c r="F11" s="3">
        <v>24129</v>
      </c>
      <c r="G11" s="4">
        <v>0.97</v>
      </c>
      <c r="H11" s="3">
        <v>31352</v>
      </c>
      <c r="I11" s="4">
        <v>0.88</v>
      </c>
      <c r="J11" s="3">
        <v>13948</v>
      </c>
      <c r="K11" s="4">
        <v>0.86</v>
      </c>
      <c r="L11" s="3">
        <v>14784</v>
      </c>
      <c r="M11" s="4">
        <v>0.86</v>
      </c>
      <c r="N11" s="3">
        <v>84213</v>
      </c>
      <c r="O11" s="4">
        <v>0.9</v>
      </c>
      <c r="P11" s="3">
        <v>12666</v>
      </c>
      <c r="Q11" s="4">
        <v>1.09</v>
      </c>
      <c r="R11" s="3">
        <v>96879</v>
      </c>
      <c r="S11" s="4">
        <v>0.92</v>
      </c>
      <c r="T11" s="6">
        <v>99397</v>
      </c>
      <c r="U11" s="9">
        <v>0.77</v>
      </c>
    </row>
    <row r="12" spans="1:21" ht="12.75">
      <c r="A12" s="8" t="s">
        <v>21</v>
      </c>
      <c r="B12" s="3">
        <v>99397</v>
      </c>
      <c r="C12" s="4">
        <v>0.77</v>
      </c>
      <c r="D12" s="3">
        <v>101619</v>
      </c>
      <c r="E12" s="4">
        <v>0.9</v>
      </c>
      <c r="F12" s="3">
        <v>22848</v>
      </c>
      <c r="G12" s="4">
        <v>0.91</v>
      </c>
      <c r="H12" s="3">
        <v>31729</v>
      </c>
      <c r="I12" s="4">
        <v>0.84</v>
      </c>
      <c r="J12" s="3">
        <v>14214</v>
      </c>
      <c r="K12" s="4">
        <v>0.83</v>
      </c>
      <c r="L12" s="3">
        <v>16387</v>
      </c>
      <c r="M12" s="4">
        <v>0.88</v>
      </c>
      <c r="N12" s="3">
        <v>185178</v>
      </c>
      <c r="O12" s="4">
        <v>0.86</v>
      </c>
      <c r="P12" s="3">
        <v>12945</v>
      </c>
      <c r="Q12" s="4">
        <v>1.23</v>
      </c>
      <c r="R12" s="3">
        <v>198123</v>
      </c>
      <c r="S12" s="4">
        <v>0.9</v>
      </c>
      <c r="T12" s="6">
        <v>102894</v>
      </c>
      <c r="U12" s="9">
        <v>0.77</v>
      </c>
    </row>
    <row r="13" spans="1:21" ht="12.75">
      <c r="A13" s="8" t="s">
        <v>22</v>
      </c>
      <c r="B13" s="3">
        <v>102894</v>
      </c>
      <c r="C13" s="4">
        <v>0.77</v>
      </c>
      <c r="D13" s="3">
        <v>100612</v>
      </c>
      <c r="E13" s="4">
        <v>1.05</v>
      </c>
      <c r="F13" s="3">
        <v>19890</v>
      </c>
      <c r="G13" s="4">
        <v>1.05</v>
      </c>
      <c r="H13" s="3">
        <v>27469</v>
      </c>
      <c r="I13" s="4">
        <v>1</v>
      </c>
      <c r="J13" s="3">
        <v>13388</v>
      </c>
      <c r="K13" s="4">
        <v>1.31</v>
      </c>
      <c r="L13" s="3">
        <v>15593</v>
      </c>
      <c r="M13" s="4">
        <v>1.09</v>
      </c>
      <c r="N13" s="3">
        <v>76340</v>
      </c>
      <c r="O13" s="4">
        <v>1.08</v>
      </c>
      <c r="P13" s="3">
        <v>15219</v>
      </c>
      <c r="Q13" s="4">
        <v>1.43</v>
      </c>
      <c r="R13" s="3">
        <v>91559</v>
      </c>
      <c r="S13" s="4">
        <v>1.12</v>
      </c>
      <c r="T13" s="6">
        <v>111869</v>
      </c>
      <c r="U13" s="9">
        <v>0.76</v>
      </c>
    </row>
    <row r="14" spans="1:21" ht="12.75">
      <c r="A14" s="8" t="s">
        <v>23</v>
      </c>
      <c r="B14" s="3">
        <v>111869</v>
      </c>
      <c r="C14" s="4">
        <v>0.76</v>
      </c>
      <c r="D14" s="3">
        <v>96941</v>
      </c>
      <c r="E14" s="4">
        <v>1.18</v>
      </c>
      <c r="F14" s="3">
        <v>20452</v>
      </c>
      <c r="G14" s="4">
        <v>0.94</v>
      </c>
      <c r="H14" s="3">
        <v>32244</v>
      </c>
      <c r="I14" s="4">
        <v>1.08</v>
      </c>
      <c r="J14" s="3">
        <v>16400</v>
      </c>
      <c r="K14" s="4">
        <v>1.3</v>
      </c>
      <c r="L14" s="3">
        <v>18841</v>
      </c>
      <c r="M14" s="4">
        <v>1.05</v>
      </c>
      <c r="N14" s="3">
        <v>87937</v>
      </c>
      <c r="O14" s="4">
        <v>1.07</v>
      </c>
      <c r="P14" s="3">
        <v>15215</v>
      </c>
      <c r="Q14" s="4">
        <v>1.19</v>
      </c>
      <c r="R14" s="3">
        <v>103152</v>
      </c>
      <c r="S14" s="4">
        <v>1.09</v>
      </c>
      <c r="T14" s="6">
        <v>105708</v>
      </c>
      <c r="U14" s="9">
        <v>0.78</v>
      </c>
    </row>
    <row r="15" spans="1:21" ht="12.75">
      <c r="A15" s="8" t="s">
        <v>24</v>
      </c>
      <c r="B15" s="3">
        <v>105708</v>
      </c>
      <c r="C15" s="4">
        <v>0.78</v>
      </c>
      <c r="D15" s="3">
        <v>101680</v>
      </c>
      <c r="E15" s="4">
        <v>1.21</v>
      </c>
      <c r="F15" s="3">
        <v>20286</v>
      </c>
      <c r="G15" s="4">
        <v>0.92</v>
      </c>
      <c r="H15" s="3">
        <v>31400</v>
      </c>
      <c r="I15" s="4">
        <v>0.99</v>
      </c>
      <c r="J15" s="3">
        <v>15282</v>
      </c>
      <c r="K15" s="4">
        <v>1.13</v>
      </c>
      <c r="L15" s="3">
        <v>19669</v>
      </c>
      <c r="M15" s="4">
        <v>1.08</v>
      </c>
      <c r="N15" s="3">
        <v>86637</v>
      </c>
      <c r="O15" s="4">
        <v>1.01</v>
      </c>
      <c r="P15" s="3">
        <v>14828</v>
      </c>
      <c r="Q15" s="4">
        <v>1.18</v>
      </c>
      <c r="R15" s="3">
        <v>101465</v>
      </c>
      <c r="S15" s="4">
        <v>1.03</v>
      </c>
      <c r="T15" s="6">
        <v>105891</v>
      </c>
      <c r="U15" s="9">
        <v>0.88</v>
      </c>
    </row>
    <row r="16" spans="1:21" ht="12.75">
      <c r="A16" s="8" t="s">
        <v>25</v>
      </c>
      <c r="B16" s="3">
        <v>105891</v>
      </c>
      <c r="C16" s="4">
        <v>0.88</v>
      </c>
      <c r="D16" s="3">
        <v>92424</v>
      </c>
      <c r="E16" s="4">
        <v>0.98</v>
      </c>
      <c r="F16" s="3">
        <v>20219</v>
      </c>
      <c r="G16" s="4">
        <v>0.89</v>
      </c>
      <c r="H16" s="3">
        <v>29423</v>
      </c>
      <c r="I16" s="4">
        <v>0.87</v>
      </c>
      <c r="J16" s="3">
        <v>14114</v>
      </c>
      <c r="K16" s="4">
        <v>0.93</v>
      </c>
      <c r="L16" s="3">
        <v>19926</v>
      </c>
      <c r="M16" s="4">
        <v>1.01</v>
      </c>
      <c r="N16" s="3">
        <v>83682</v>
      </c>
      <c r="O16" s="4">
        <v>0.92</v>
      </c>
      <c r="P16" s="3">
        <v>10779</v>
      </c>
      <c r="Q16" s="4">
        <v>0.99</v>
      </c>
      <c r="R16" s="3">
        <v>94461</v>
      </c>
      <c r="S16" s="4">
        <v>0.92</v>
      </c>
      <c r="T16" s="6">
        <v>103849</v>
      </c>
      <c r="U16" s="9">
        <v>0.92</v>
      </c>
    </row>
    <row r="17" spans="1:21" ht="12.75">
      <c r="A17" s="8" t="s">
        <v>26</v>
      </c>
      <c r="B17" s="3">
        <v>103849</v>
      </c>
      <c r="C17" s="4">
        <v>0.92</v>
      </c>
      <c r="D17" s="3">
        <v>96067</v>
      </c>
      <c r="E17" s="4">
        <v>1.02</v>
      </c>
      <c r="F17" s="3">
        <v>18395</v>
      </c>
      <c r="G17" s="4">
        <v>0.89</v>
      </c>
      <c r="H17" s="3">
        <v>29459</v>
      </c>
      <c r="I17" s="4">
        <v>0.9</v>
      </c>
      <c r="J17" s="3">
        <v>12382</v>
      </c>
      <c r="K17" s="4">
        <v>0.88</v>
      </c>
      <c r="L17" s="3">
        <v>17946</v>
      </c>
      <c r="M17" s="4">
        <v>0.99</v>
      </c>
      <c r="N17" s="3">
        <v>78182</v>
      </c>
      <c r="O17" s="4">
        <v>0.91</v>
      </c>
      <c r="P17" s="3">
        <v>9926</v>
      </c>
      <c r="Q17" s="4">
        <v>1.02</v>
      </c>
      <c r="R17" s="3">
        <v>88108</v>
      </c>
      <c r="S17" s="4">
        <v>0.93</v>
      </c>
      <c r="T17" s="6">
        <v>111799</v>
      </c>
      <c r="U17" s="9">
        <v>1.01</v>
      </c>
    </row>
    <row r="18" spans="1:21" ht="12.75">
      <c r="A18" s="10" t="s">
        <v>39</v>
      </c>
      <c r="B18" s="3">
        <v>111132</v>
      </c>
      <c r="C18" s="4">
        <v>0.88</v>
      </c>
      <c r="D18" s="3">
        <v>1134199</v>
      </c>
      <c r="E18" s="4">
        <v>0.99</v>
      </c>
      <c r="F18" s="3">
        <v>255103</v>
      </c>
      <c r="G18" s="4">
        <v>0.96</v>
      </c>
      <c r="H18" s="3">
        <v>357282</v>
      </c>
      <c r="I18" s="4">
        <v>0.95</v>
      </c>
      <c r="J18" s="3">
        <v>169544</v>
      </c>
      <c r="K18" s="4">
        <v>0.98</v>
      </c>
      <c r="L18" s="3">
        <v>203519</v>
      </c>
      <c r="M18" s="4">
        <v>0.99</v>
      </c>
      <c r="N18" s="3">
        <v>985448</v>
      </c>
      <c r="O18" s="4">
        <v>0.97</v>
      </c>
      <c r="P18" s="3">
        <v>147927</v>
      </c>
      <c r="Q18" s="4">
        <v>1.04</v>
      </c>
      <c r="R18" s="3">
        <v>1133375</v>
      </c>
      <c r="S18" s="4">
        <v>0.97</v>
      </c>
      <c r="T18" s="6">
        <v>111799</v>
      </c>
      <c r="U18" s="9">
        <v>1.01</v>
      </c>
    </row>
    <row r="19" spans="1:21" ht="12.75">
      <c r="A19" s="10" t="s">
        <v>28</v>
      </c>
      <c r="B19" s="3">
        <v>111132</v>
      </c>
      <c r="C19" s="4">
        <v>0.88</v>
      </c>
      <c r="D19" s="3">
        <v>544856</v>
      </c>
      <c r="E19" s="4">
        <v>0.93</v>
      </c>
      <c r="F19" s="3">
        <v>133013</v>
      </c>
      <c r="G19" s="4">
        <v>0.99</v>
      </c>
      <c r="H19" s="3">
        <v>175558</v>
      </c>
      <c r="I19" s="4">
        <v>0.96</v>
      </c>
      <c r="J19" s="3">
        <v>83764</v>
      </c>
      <c r="K19" s="4">
        <v>0.92</v>
      </c>
      <c r="L19" s="3">
        <v>95157</v>
      </c>
      <c r="M19" s="4">
        <v>0.97</v>
      </c>
      <c r="N19" s="3">
        <v>487492</v>
      </c>
      <c r="O19" s="4">
        <v>0.96</v>
      </c>
      <c r="P19" s="3">
        <v>69015</v>
      </c>
      <c r="Q19" s="4">
        <v>0.92</v>
      </c>
      <c r="R19" s="3">
        <v>556507</v>
      </c>
      <c r="S19" s="4">
        <v>0.96</v>
      </c>
      <c r="T19" s="6">
        <v>99397</v>
      </c>
      <c r="U19" s="9">
        <v>0.77</v>
      </c>
    </row>
    <row r="20" spans="1:21" ht="12.75">
      <c r="A20" s="10" t="s">
        <v>29</v>
      </c>
      <c r="B20" s="3">
        <v>99397</v>
      </c>
      <c r="C20" s="4">
        <v>0.77</v>
      </c>
      <c r="D20" s="3">
        <v>589343</v>
      </c>
      <c r="E20" s="4">
        <v>1.05</v>
      </c>
      <c r="F20" s="3">
        <v>122090</v>
      </c>
      <c r="G20" s="4">
        <v>0.93</v>
      </c>
      <c r="H20" s="3">
        <v>181724</v>
      </c>
      <c r="I20" s="4">
        <v>0.94</v>
      </c>
      <c r="J20" s="3">
        <v>85780</v>
      </c>
      <c r="K20" s="4">
        <v>1.04</v>
      </c>
      <c r="L20" s="3">
        <v>108362</v>
      </c>
      <c r="M20" s="4">
        <v>1.01</v>
      </c>
      <c r="N20" s="3">
        <v>497956</v>
      </c>
      <c r="O20" s="4">
        <v>0.97</v>
      </c>
      <c r="P20" s="3">
        <v>78912</v>
      </c>
      <c r="Q20" s="4">
        <v>1.17</v>
      </c>
      <c r="R20" s="3">
        <v>576868</v>
      </c>
      <c r="S20" s="4">
        <v>0.99</v>
      </c>
      <c r="T20" s="6">
        <v>111799</v>
      </c>
      <c r="U20" s="9">
        <v>1.01</v>
      </c>
    </row>
    <row r="21" spans="1:21" ht="12.75">
      <c r="A21" s="10" t="s">
        <v>30</v>
      </c>
      <c r="B21" s="3">
        <v>111132</v>
      </c>
      <c r="C21" s="4">
        <v>0.88</v>
      </c>
      <c r="D21" s="3">
        <v>279972</v>
      </c>
      <c r="E21" s="4">
        <v>0.97</v>
      </c>
      <c r="F21" s="3">
        <v>64826</v>
      </c>
      <c r="G21" s="4">
        <v>1</v>
      </c>
      <c r="H21" s="3">
        <v>84151</v>
      </c>
      <c r="I21" s="4">
        <v>1</v>
      </c>
      <c r="J21" s="3">
        <v>43169</v>
      </c>
      <c r="K21" s="4">
        <v>0.97</v>
      </c>
      <c r="L21" s="3">
        <v>46487</v>
      </c>
      <c r="M21" s="4">
        <v>0.95</v>
      </c>
      <c r="N21" s="3">
        <v>238633</v>
      </c>
      <c r="O21" s="4">
        <v>0.98</v>
      </c>
      <c r="P21" s="3">
        <v>38959</v>
      </c>
      <c r="Q21" s="4">
        <v>0.97</v>
      </c>
      <c r="R21" s="3">
        <v>277592</v>
      </c>
      <c r="S21" s="4">
        <v>0.98</v>
      </c>
      <c r="T21" s="6">
        <v>113496</v>
      </c>
      <c r="U21" s="9">
        <v>0.86</v>
      </c>
    </row>
    <row r="22" spans="1:21" ht="12.75">
      <c r="A22" s="10" t="s">
        <v>31</v>
      </c>
      <c r="B22" s="3">
        <v>113496</v>
      </c>
      <c r="C22" s="4">
        <v>0.86</v>
      </c>
      <c r="D22" s="3">
        <v>264884</v>
      </c>
      <c r="E22" s="4">
        <v>0.9</v>
      </c>
      <c r="F22" s="3">
        <v>68187</v>
      </c>
      <c r="G22" s="4">
        <v>0.99</v>
      </c>
      <c r="H22" s="3">
        <v>91407</v>
      </c>
      <c r="I22" s="4">
        <v>0.94</v>
      </c>
      <c r="J22" s="3">
        <v>40595</v>
      </c>
      <c r="K22" s="4">
        <v>0.87</v>
      </c>
      <c r="L22" s="3">
        <v>48670</v>
      </c>
      <c r="M22" s="4">
        <v>0.99</v>
      </c>
      <c r="N22" s="3">
        <v>248859</v>
      </c>
      <c r="O22" s="4">
        <v>0.95</v>
      </c>
      <c r="P22" s="3">
        <v>30056</v>
      </c>
      <c r="Q22" s="4">
        <v>0.85</v>
      </c>
      <c r="R22" s="3">
        <v>278915</v>
      </c>
      <c r="S22" s="4">
        <v>0.96</v>
      </c>
      <c r="T22" s="6">
        <v>99397</v>
      </c>
      <c r="U22" s="9">
        <v>0.77</v>
      </c>
    </row>
    <row r="23" spans="1:21" ht="12.75">
      <c r="A23" s="10" t="s">
        <v>32</v>
      </c>
      <c r="B23" s="3">
        <v>99397</v>
      </c>
      <c r="C23" s="4">
        <v>0.77</v>
      </c>
      <c r="D23" s="3">
        <v>299172</v>
      </c>
      <c r="E23" s="4">
        <v>1.03</v>
      </c>
      <c r="F23" s="3">
        <v>63190</v>
      </c>
      <c r="G23" s="4">
        <v>0.96</v>
      </c>
      <c r="H23" s="3">
        <v>91442</v>
      </c>
      <c r="I23" s="4">
        <v>0.96</v>
      </c>
      <c r="J23" s="3">
        <v>44002</v>
      </c>
      <c r="K23" s="4">
        <v>1.1</v>
      </c>
      <c r="L23" s="3">
        <v>50821</v>
      </c>
      <c r="M23" s="4">
        <v>1</v>
      </c>
      <c r="N23" s="3">
        <v>249455</v>
      </c>
      <c r="O23" s="4">
        <v>0.99</v>
      </c>
      <c r="P23" s="3">
        <v>43379</v>
      </c>
      <c r="Q23" s="4">
        <v>1.28</v>
      </c>
      <c r="R23" s="3">
        <v>292834</v>
      </c>
      <c r="S23" s="4">
        <v>1.02</v>
      </c>
      <c r="T23" s="6">
        <v>105708</v>
      </c>
      <c r="U23" s="9">
        <v>0.78</v>
      </c>
    </row>
    <row r="24" spans="1:21" ht="13.5" thickBot="1">
      <c r="A24" s="11" t="s">
        <v>33</v>
      </c>
      <c r="B24" s="12">
        <v>105708</v>
      </c>
      <c r="C24" s="13">
        <v>0.78</v>
      </c>
      <c r="D24" s="12">
        <v>290171</v>
      </c>
      <c r="E24" s="13">
        <v>1.07</v>
      </c>
      <c r="F24" s="12">
        <v>58900</v>
      </c>
      <c r="G24" s="13">
        <v>0.9</v>
      </c>
      <c r="H24" s="12">
        <v>90282</v>
      </c>
      <c r="I24" s="13">
        <v>0.92</v>
      </c>
      <c r="J24" s="12">
        <v>41778</v>
      </c>
      <c r="K24" s="13">
        <v>0.93</v>
      </c>
      <c r="L24" s="12">
        <v>57541</v>
      </c>
      <c r="M24" s="13">
        <v>1.03</v>
      </c>
      <c r="N24" s="12">
        <v>248501</v>
      </c>
      <c r="O24" s="13">
        <v>0.95</v>
      </c>
      <c r="P24" s="12">
        <v>35533</v>
      </c>
      <c r="Q24" s="13">
        <v>1.07</v>
      </c>
      <c r="R24" s="12">
        <v>284034</v>
      </c>
      <c r="S24" s="13">
        <v>0.96</v>
      </c>
      <c r="T24" s="14">
        <v>111799</v>
      </c>
      <c r="U24" s="15">
        <v>1.01</v>
      </c>
    </row>
    <row r="25" spans="1:21" s="44" customFormat="1" ht="12.75">
      <c r="A25" s="70" t="s">
        <v>40</v>
      </c>
      <c r="B25" s="71"/>
      <c r="C25" s="71"/>
      <c r="D25" s="71"/>
      <c r="E25" s="71"/>
      <c r="F25" s="71"/>
      <c r="G25" s="71"/>
      <c r="H25" s="71"/>
      <c r="J25" s="45"/>
      <c r="K25" s="72" t="s">
        <v>41</v>
      </c>
      <c r="L25" s="72"/>
      <c r="M25" s="72"/>
      <c r="N25" s="72"/>
      <c r="O25" s="72"/>
      <c r="P25" s="72"/>
      <c r="Q25" s="72"/>
      <c r="R25" s="72"/>
      <c r="S25" s="72"/>
      <c r="T25" s="72"/>
      <c r="U25" s="72"/>
    </row>
  </sheetData>
  <sheetProtection/>
  <mergeCells count="17">
    <mergeCell ref="A1:U1"/>
    <mergeCell ref="A2:U2"/>
    <mergeCell ref="A3:A5"/>
    <mergeCell ref="B3:B5"/>
    <mergeCell ref="C3:C5"/>
    <mergeCell ref="D3:E3"/>
    <mergeCell ref="F3:Q3"/>
    <mergeCell ref="R3:R5"/>
    <mergeCell ref="S3:S5"/>
    <mergeCell ref="T3:T5"/>
    <mergeCell ref="A25:H25"/>
    <mergeCell ref="K25:U25"/>
    <mergeCell ref="U3:U5"/>
    <mergeCell ref="D4:D5"/>
    <mergeCell ref="E4:E5"/>
    <mergeCell ref="F4:O4"/>
    <mergeCell ref="P4:Q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25"/>
  <sheetViews>
    <sheetView zoomScalePageLayoutView="0" workbookViewId="0" topLeftCell="A1">
      <selection activeCell="A26" sqref="A26"/>
    </sheetView>
  </sheetViews>
  <sheetFormatPr defaultColWidth="9.00390625" defaultRowHeight="13.5"/>
  <cols>
    <col min="1" max="1" width="9.75390625" style="0" customWidth="1"/>
  </cols>
  <sheetData>
    <row r="1" spans="1:26" ht="12.75">
      <c r="A1" s="93" t="s">
        <v>42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13.5" thickBot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</row>
    <row r="3" spans="1:26" ht="12.75">
      <c r="A3" s="95"/>
      <c r="B3" s="98" t="s">
        <v>2</v>
      </c>
      <c r="C3" s="98" t="s">
        <v>43</v>
      </c>
      <c r="D3" s="98"/>
      <c r="E3" s="98"/>
      <c r="F3" s="98"/>
      <c r="G3" s="87"/>
      <c r="H3" s="99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87"/>
      <c r="Y3" s="99" t="s">
        <v>44</v>
      </c>
      <c r="Z3" s="102" t="s">
        <v>7</v>
      </c>
    </row>
    <row r="4" spans="1:26" ht="12.75">
      <c r="A4" s="96"/>
      <c r="B4" s="90"/>
      <c r="C4" s="90" t="s">
        <v>4</v>
      </c>
      <c r="D4" s="90" t="s">
        <v>3</v>
      </c>
      <c r="E4" s="90" t="s">
        <v>45</v>
      </c>
      <c r="F4" s="90" t="s">
        <v>15</v>
      </c>
      <c r="G4" s="78" t="s">
        <v>3</v>
      </c>
      <c r="H4" s="100" t="s">
        <v>46</v>
      </c>
      <c r="I4" s="76" t="s">
        <v>3</v>
      </c>
      <c r="J4" s="90" t="s">
        <v>47</v>
      </c>
      <c r="K4" s="90"/>
      <c r="L4" s="90"/>
      <c r="M4" s="90"/>
      <c r="N4" s="90" t="s">
        <v>48</v>
      </c>
      <c r="O4" s="90" t="s">
        <v>3</v>
      </c>
      <c r="P4" s="90" t="s">
        <v>49</v>
      </c>
      <c r="Q4" s="90" t="s">
        <v>3</v>
      </c>
      <c r="R4" s="76" t="s">
        <v>10</v>
      </c>
      <c r="S4" s="76" t="s">
        <v>3</v>
      </c>
      <c r="T4" s="76" t="s">
        <v>15</v>
      </c>
      <c r="U4" s="76" t="s">
        <v>3</v>
      </c>
      <c r="V4" s="76" t="s">
        <v>50</v>
      </c>
      <c r="W4" s="90" t="s">
        <v>51</v>
      </c>
      <c r="X4" s="78" t="s">
        <v>3</v>
      </c>
      <c r="Y4" s="100"/>
      <c r="Z4" s="103"/>
    </row>
    <row r="5" spans="1:26" ht="13.5" thickBot="1">
      <c r="A5" s="97"/>
      <c r="B5" s="91"/>
      <c r="C5" s="91"/>
      <c r="D5" s="91"/>
      <c r="E5" s="91"/>
      <c r="F5" s="91"/>
      <c r="G5" s="92"/>
      <c r="H5" s="101"/>
      <c r="I5" s="77"/>
      <c r="J5" s="1" t="s">
        <v>52</v>
      </c>
      <c r="K5" s="1" t="s">
        <v>53</v>
      </c>
      <c r="L5" s="1" t="s">
        <v>54</v>
      </c>
      <c r="M5" s="1" t="s">
        <v>3</v>
      </c>
      <c r="N5" s="91"/>
      <c r="O5" s="91"/>
      <c r="P5" s="91"/>
      <c r="Q5" s="91"/>
      <c r="R5" s="77"/>
      <c r="S5" s="77"/>
      <c r="T5" s="77"/>
      <c r="U5" s="77"/>
      <c r="V5" s="77"/>
      <c r="W5" s="91"/>
      <c r="X5" s="92"/>
      <c r="Y5" s="101"/>
      <c r="Z5" s="104"/>
    </row>
    <row r="6" spans="1:26" ht="12.75">
      <c r="A6" s="46" t="s">
        <v>55</v>
      </c>
      <c r="B6" s="47">
        <v>147204</v>
      </c>
      <c r="C6" s="47">
        <v>1135825</v>
      </c>
      <c r="D6" s="48">
        <v>0.8923633043899097</v>
      </c>
      <c r="E6" s="47">
        <v>161547</v>
      </c>
      <c r="F6" s="47">
        <v>1297372</v>
      </c>
      <c r="G6" s="49">
        <v>0.925476622900441</v>
      </c>
      <c r="H6" s="50">
        <v>173065</v>
      </c>
      <c r="I6" s="48">
        <v>1.1010274517288545</v>
      </c>
      <c r="J6" s="47">
        <v>462073</v>
      </c>
      <c r="K6" s="47">
        <v>162516</v>
      </c>
      <c r="L6" s="47">
        <v>624589</v>
      </c>
      <c r="M6" s="48">
        <v>0.9501649050426867</v>
      </c>
      <c r="N6" s="47">
        <v>190008</v>
      </c>
      <c r="O6" s="48">
        <v>0.9358939627529885</v>
      </c>
      <c r="P6" s="47">
        <v>987662</v>
      </c>
      <c r="Q6" s="48">
        <v>0.9706217643058466</v>
      </c>
      <c r="R6" s="47">
        <v>169570</v>
      </c>
      <c r="S6" s="48">
        <v>0.6828853789959487</v>
      </c>
      <c r="T6" s="51">
        <v>1157232</v>
      </c>
      <c r="U6" s="52">
        <v>0.9141791811165444</v>
      </c>
      <c r="V6" s="51">
        <v>161547</v>
      </c>
      <c r="W6" s="47">
        <v>1318779</v>
      </c>
      <c r="X6" s="49">
        <v>0.9454399075478678</v>
      </c>
      <c r="Y6" s="50">
        <v>173</v>
      </c>
      <c r="Z6" s="53">
        <v>125970</v>
      </c>
    </row>
    <row r="7" spans="1:26" ht="12.75">
      <c r="A7" s="54">
        <v>36161</v>
      </c>
      <c r="B7" s="55">
        <v>125970</v>
      </c>
      <c r="C7" s="55">
        <v>96827</v>
      </c>
      <c r="D7" s="56">
        <v>0.8817524496412049</v>
      </c>
      <c r="E7" s="55">
        <v>12813</v>
      </c>
      <c r="F7" s="55">
        <v>109640</v>
      </c>
      <c r="G7" s="57">
        <v>0.8870980791947829</v>
      </c>
      <c r="H7" s="58">
        <v>13039</v>
      </c>
      <c r="I7" s="56">
        <v>0.956429252548962</v>
      </c>
      <c r="J7" s="55">
        <v>34891</v>
      </c>
      <c r="K7" s="55">
        <v>12186</v>
      </c>
      <c r="L7" s="55">
        <v>47077</v>
      </c>
      <c r="M7" s="56">
        <v>0.9637446773665247</v>
      </c>
      <c r="N7" s="55">
        <v>15699</v>
      </c>
      <c r="O7" s="56">
        <v>0.9929791271347248</v>
      </c>
      <c r="P7" s="55">
        <v>75815</v>
      </c>
      <c r="Q7" s="56">
        <v>0.9683743980789619</v>
      </c>
      <c r="R7" s="55">
        <v>10820</v>
      </c>
      <c r="S7" s="56">
        <v>0.6708829365079365</v>
      </c>
      <c r="T7" s="55">
        <v>86635</v>
      </c>
      <c r="U7" s="56">
        <v>0.9175589658861034</v>
      </c>
      <c r="V7" s="55">
        <v>12813</v>
      </c>
      <c r="W7" s="55">
        <v>99448</v>
      </c>
      <c r="X7" s="57">
        <v>0.919104259664883</v>
      </c>
      <c r="Y7" s="58">
        <v>-4</v>
      </c>
      <c r="Z7" s="59">
        <v>136158</v>
      </c>
    </row>
    <row r="8" spans="1:26" ht="12.75">
      <c r="A8" s="60" t="s">
        <v>16</v>
      </c>
      <c r="B8" s="55">
        <v>136158</v>
      </c>
      <c r="C8" s="55">
        <v>95187</v>
      </c>
      <c r="D8" s="56">
        <v>1.1169036891016615</v>
      </c>
      <c r="E8" s="55">
        <v>13137</v>
      </c>
      <c r="F8" s="55">
        <v>108324</v>
      </c>
      <c r="G8" s="57">
        <v>1.0876777251184835</v>
      </c>
      <c r="H8" s="58">
        <v>12670</v>
      </c>
      <c r="I8" s="56">
        <v>0.9704350490196079</v>
      </c>
      <c r="J8" s="55">
        <v>37576</v>
      </c>
      <c r="K8" s="55">
        <v>10412</v>
      </c>
      <c r="L8" s="55">
        <v>47988</v>
      </c>
      <c r="M8" s="56">
        <v>1.0084690553745927</v>
      </c>
      <c r="N8" s="55">
        <v>16248</v>
      </c>
      <c r="O8" s="56">
        <v>1.1368597816960537</v>
      </c>
      <c r="P8" s="55">
        <v>76906</v>
      </c>
      <c r="Q8" s="56">
        <v>1.0263301883015494</v>
      </c>
      <c r="R8" s="55">
        <v>10916</v>
      </c>
      <c r="S8" s="56">
        <v>0.6890109196490564</v>
      </c>
      <c r="T8" s="55">
        <v>87822</v>
      </c>
      <c r="U8" s="56">
        <v>0.9674583590376311</v>
      </c>
      <c r="V8" s="55">
        <v>13137</v>
      </c>
      <c r="W8" s="55">
        <v>100959</v>
      </c>
      <c r="X8" s="57">
        <v>0.9601974435060489</v>
      </c>
      <c r="Y8" s="58">
        <v>-2</v>
      </c>
      <c r="Z8" s="59">
        <v>143521</v>
      </c>
    </row>
    <row r="9" spans="1:26" ht="12.75">
      <c r="A9" s="60" t="s">
        <v>17</v>
      </c>
      <c r="B9" s="55">
        <v>143521</v>
      </c>
      <c r="C9" s="55">
        <v>97520</v>
      </c>
      <c r="D9" s="56">
        <v>1.265425290339324</v>
      </c>
      <c r="E9" s="55">
        <v>16802</v>
      </c>
      <c r="F9" s="55">
        <v>114322</v>
      </c>
      <c r="G9" s="57">
        <v>1.221558549798583</v>
      </c>
      <c r="H9" s="58">
        <v>14385</v>
      </c>
      <c r="I9" s="56">
        <v>1.0611537326645029</v>
      </c>
      <c r="J9" s="55">
        <v>44801</v>
      </c>
      <c r="K9" s="55">
        <v>13879</v>
      </c>
      <c r="L9" s="55">
        <v>58680</v>
      </c>
      <c r="M9" s="56">
        <v>1.0894710458402184</v>
      </c>
      <c r="N9" s="55">
        <v>17129</v>
      </c>
      <c r="O9" s="56">
        <v>1.0608162506967238</v>
      </c>
      <c r="P9" s="55">
        <v>90194</v>
      </c>
      <c r="Q9" s="56">
        <v>1.0793403858120723</v>
      </c>
      <c r="R9" s="55">
        <v>18266</v>
      </c>
      <c r="S9" s="56">
        <v>1.1480829666876178</v>
      </c>
      <c r="T9" s="55">
        <v>108460</v>
      </c>
      <c r="U9" s="56">
        <v>1.0903351629571547</v>
      </c>
      <c r="V9" s="55">
        <v>16802</v>
      </c>
      <c r="W9" s="55">
        <v>125262</v>
      </c>
      <c r="X9" s="57">
        <v>1.0798820648987897</v>
      </c>
      <c r="Y9" s="58">
        <v>-3</v>
      </c>
      <c r="Z9" s="59">
        <v>132578</v>
      </c>
    </row>
    <row r="10" spans="1:26" ht="12.75">
      <c r="A10" s="60" t="s">
        <v>18</v>
      </c>
      <c r="B10" s="55">
        <v>132578</v>
      </c>
      <c r="C10" s="55">
        <v>84825</v>
      </c>
      <c r="D10" s="56">
        <v>1.082255224680395</v>
      </c>
      <c r="E10" s="55">
        <v>7185</v>
      </c>
      <c r="F10" s="55">
        <v>92010</v>
      </c>
      <c r="G10" s="57">
        <v>1.0163593986457378</v>
      </c>
      <c r="H10" s="58">
        <v>10901</v>
      </c>
      <c r="I10" s="56">
        <v>0.7213472736897829</v>
      </c>
      <c r="J10" s="55">
        <v>43191</v>
      </c>
      <c r="K10" s="55">
        <v>16102</v>
      </c>
      <c r="L10" s="55">
        <v>59293</v>
      </c>
      <c r="M10" s="56">
        <v>1.1058413219441232</v>
      </c>
      <c r="N10" s="55">
        <v>16596</v>
      </c>
      <c r="O10" s="56">
        <v>1.0723008334948634</v>
      </c>
      <c r="P10" s="55">
        <v>86790</v>
      </c>
      <c r="Q10" s="56">
        <v>1.0306744094908975</v>
      </c>
      <c r="R10" s="55">
        <v>10695</v>
      </c>
      <c r="S10" s="56">
        <v>0.8911757353553871</v>
      </c>
      <c r="T10" s="55">
        <v>97485</v>
      </c>
      <c r="U10" s="56">
        <v>1.013273324463662</v>
      </c>
      <c r="V10" s="55">
        <v>7185</v>
      </c>
      <c r="W10" s="55">
        <v>104670</v>
      </c>
      <c r="X10" s="57">
        <v>0.9659557581742172</v>
      </c>
      <c r="Y10" s="58">
        <v>-5</v>
      </c>
      <c r="Z10" s="59">
        <v>119913</v>
      </c>
    </row>
    <row r="11" spans="1:26" ht="12.75">
      <c r="A11" s="60" t="s">
        <v>19</v>
      </c>
      <c r="B11" s="55">
        <v>119913</v>
      </c>
      <c r="C11" s="55">
        <v>103993</v>
      </c>
      <c r="D11" s="56">
        <v>1.0723691673111626</v>
      </c>
      <c r="E11" s="55">
        <v>5898</v>
      </c>
      <c r="F11" s="55">
        <v>109891</v>
      </c>
      <c r="G11" s="57">
        <v>1.0184805879681549</v>
      </c>
      <c r="H11" s="58">
        <v>9963</v>
      </c>
      <c r="I11" s="56">
        <v>0.7376721457130164</v>
      </c>
      <c r="J11" s="55">
        <v>41385</v>
      </c>
      <c r="K11" s="55">
        <v>15183</v>
      </c>
      <c r="L11" s="55">
        <v>56568</v>
      </c>
      <c r="M11" s="56">
        <v>1.1158056689744955</v>
      </c>
      <c r="N11" s="55">
        <v>15437</v>
      </c>
      <c r="O11" s="56">
        <v>1.0852021089630932</v>
      </c>
      <c r="P11" s="55">
        <v>81968</v>
      </c>
      <c r="Q11" s="56">
        <v>1.045136940888458</v>
      </c>
      <c r="R11" s="55">
        <v>13013</v>
      </c>
      <c r="S11" s="56">
        <v>0.8271675565725909</v>
      </c>
      <c r="T11" s="55">
        <v>94981</v>
      </c>
      <c r="U11" s="56">
        <v>1.0087192013593882</v>
      </c>
      <c r="V11" s="55">
        <v>5898</v>
      </c>
      <c r="W11" s="55">
        <v>100879</v>
      </c>
      <c r="X11" s="57">
        <v>0.9600026645857521</v>
      </c>
      <c r="Y11" s="58">
        <v>-18</v>
      </c>
      <c r="Z11" s="59">
        <v>128907</v>
      </c>
    </row>
    <row r="12" spans="1:26" ht="12.75">
      <c r="A12" s="60" t="s">
        <v>20</v>
      </c>
      <c r="B12" s="55">
        <v>128907</v>
      </c>
      <c r="C12" s="55">
        <v>105513</v>
      </c>
      <c r="D12" s="56">
        <v>1.113793503847656</v>
      </c>
      <c r="E12" s="55">
        <v>7720</v>
      </c>
      <c r="F12" s="55">
        <v>113233</v>
      </c>
      <c r="G12" s="57">
        <v>1.048356633645033</v>
      </c>
      <c r="H12" s="58">
        <v>10370</v>
      </c>
      <c r="I12" s="56">
        <v>0.678088014124109</v>
      </c>
      <c r="J12" s="55">
        <v>46816</v>
      </c>
      <c r="K12" s="55">
        <v>19401</v>
      </c>
      <c r="L12" s="55">
        <v>66217</v>
      </c>
      <c r="M12" s="56">
        <v>1.2092441425153857</v>
      </c>
      <c r="N12" s="55">
        <v>17288</v>
      </c>
      <c r="O12" s="56">
        <v>1.1090582499358481</v>
      </c>
      <c r="P12" s="55">
        <v>93875</v>
      </c>
      <c r="Q12" s="56">
        <v>1.0961583372255954</v>
      </c>
      <c r="R12" s="55">
        <v>11633</v>
      </c>
      <c r="S12" s="56">
        <v>0.8483809801633606</v>
      </c>
      <c r="T12" s="55">
        <v>105508</v>
      </c>
      <c r="U12" s="56">
        <v>1.0619615105886142</v>
      </c>
      <c r="V12" s="55">
        <v>7720</v>
      </c>
      <c r="W12" s="55">
        <v>113228</v>
      </c>
      <c r="X12" s="57">
        <v>1.0053183460742792</v>
      </c>
      <c r="Y12" s="58">
        <v>-11</v>
      </c>
      <c r="Z12" s="59">
        <v>128901</v>
      </c>
    </row>
    <row r="13" spans="1:26" ht="12.75">
      <c r="A13" s="60" t="s">
        <v>21</v>
      </c>
      <c r="B13" s="55">
        <v>128901</v>
      </c>
      <c r="C13" s="55">
        <v>113264</v>
      </c>
      <c r="D13" s="56">
        <v>1.1176853697527087</v>
      </c>
      <c r="E13" s="55">
        <v>9138</v>
      </c>
      <c r="F13" s="55">
        <v>122402</v>
      </c>
      <c r="G13" s="57">
        <v>1.058337296269076</v>
      </c>
      <c r="H13" s="58">
        <v>11251</v>
      </c>
      <c r="I13" s="56">
        <v>0.6840345330739299</v>
      </c>
      <c r="J13" s="55">
        <v>47537</v>
      </c>
      <c r="K13" s="55">
        <v>21401</v>
      </c>
      <c r="L13" s="55">
        <v>68938</v>
      </c>
      <c r="M13" s="56">
        <v>1.2242585686378973</v>
      </c>
      <c r="N13" s="55">
        <v>18542</v>
      </c>
      <c r="O13" s="56">
        <v>1.202230435064514</v>
      </c>
      <c r="P13" s="55">
        <v>98731</v>
      </c>
      <c r="Q13" s="56">
        <v>1.119640285322235</v>
      </c>
      <c r="R13" s="55">
        <v>10551</v>
      </c>
      <c r="S13" s="56">
        <v>0.8307874015748031</v>
      </c>
      <c r="T13" s="55">
        <v>109282</v>
      </c>
      <c r="U13" s="56">
        <v>1.0832763354843826</v>
      </c>
      <c r="V13" s="55">
        <v>9138</v>
      </c>
      <c r="W13" s="55">
        <v>118420</v>
      </c>
      <c r="X13" s="57">
        <v>1.0279692355770065</v>
      </c>
      <c r="Y13" s="58">
        <v>-4</v>
      </c>
      <c r="Z13" s="59">
        <v>132879</v>
      </c>
    </row>
    <row r="14" spans="1:26" ht="12.75">
      <c r="A14" s="60" t="s">
        <v>22</v>
      </c>
      <c r="B14" s="55">
        <v>132879</v>
      </c>
      <c r="C14" s="55">
        <v>96044</v>
      </c>
      <c r="D14" s="56">
        <v>1.00388828497366</v>
      </c>
      <c r="E14" s="55">
        <v>7488</v>
      </c>
      <c r="F14" s="55">
        <v>103532</v>
      </c>
      <c r="G14" s="57">
        <v>0.9628375864891006</v>
      </c>
      <c r="H14" s="58">
        <v>10116</v>
      </c>
      <c r="I14" s="56">
        <v>0.7389335281227173</v>
      </c>
      <c r="J14" s="55">
        <v>33878</v>
      </c>
      <c r="K14" s="55">
        <v>12679</v>
      </c>
      <c r="L14" s="55">
        <v>46557</v>
      </c>
      <c r="M14" s="56">
        <v>1.0122407270513545</v>
      </c>
      <c r="N14" s="55">
        <v>14327</v>
      </c>
      <c r="O14" s="56">
        <v>0.9740957302148491</v>
      </c>
      <c r="P14" s="55">
        <v>71000</v>
      </c>
      <c r="Q14" s="56">
        <v>0.9544036993225078</v>
      </c>
      <c r="R14" s="55">
        <v>10606</v>
      </c>
      <c r="S14" s="56">
        <v>0.7380140560851716</v>
      </c>
      <c r="T14" s="55">
        <v>81606</v>
      </c>
      <c r="U14" s="56">
        <v>0.9193695571352929</v>
      </c>
      <c r="V14" s="55">
        <v>7488</v>
      </c>
      <c r="W14" s="55">
        <v>89094</v>
      </c>
      <c r="X14" s="57">
        <v>0.8854590087359246</v>
      </c>
      <c r="Y14" s="58">
        <v>-2</v>
      </c>
      <c r="Z14" s="59">
        <v>147315</v>
      </c>
    </row>
    <row r="15" spans="1:26" ht="12.75">
      <c r="A15" s="60" t="s">
        <v>23</v>
      </c>
      <c r="B15" s="55">
        <v>147315</v>
      </c>
      <c r="C15" s="55">
        <v>82486</v>
      </c>
      <c r="D15" s="56">
        <v>0.9102506096955385</v>
      </c>
      <c r="E15" s="55">
        <v>9336</v>
      </c>
      <c r="F15" s="55">
        <v>91822</v>
      </c>
      <c r="G15" s="57">
        <v>0.8757212478422172</v>
      </c>
      <c r="H15" s="58">
        <v>10630</v>
      </c>
      <c r="I15" s="56">
        <v>0.7098971550687859</v>
      </c>
      <c r="J15" s="55">
        <v>39855</v>
      </c>
      <c r="K15" s="55">
        <v>13757</v>
      </c>
      <c r="L15" s="55">
        <v>53612</v>
      </c>
      <c r="M15" s="56">
        <v>0.9746041556836154</v>
      </c>
      <c r="N15" s="55">
        <v>17957</v>
      </c>
      <c r="O15" s="56">
        <v>1.0434049970947123</v>
      </c>
      <c r="P15" s="55">
        <v>82199</v>
      </c>
      <c r="Q15" s="56">
        <v>0.9427247600151388</v>
      </c>
      <c r="R15" s="55">
        <v>12813</v>
      </c>
      <c r="S15" s="56">
        <v>0.7340590088799771</v>
      </c>
      <c r="T15" s="55">
        <v>95012</v>
      </c>
      <c r="U15" s="56">
        <v>0.9079198838009327</v>
      </c>
      <c r="V15" s="55">
        <v>9336</v>
      </c>
      <c r="W15" s="55">
        <v>104348</v>
      </c>
      <c r="X15" s="57">
        <v>0.8777443178950556</v>
      </c>
      <c r="Y15" s="58">
        <v>-3</v>
      </c>
      <c r="Z15" s="59">
        <v>134786</v>
      </c>
    </row>
    <row r="16" spans="1:26" ht="12.75">
      <c r="A16" s="60" t="s">
        <v>24</v>
      </c>
      <c r="B16" s="55">
        <v>134786</v>
      </c>
      <c r="C16" s="55">
        <v>84117</v>
      </c>
      <c r="D16" s="56">
        <v>0.7774358121222203</v>
      </c>
      <c r="E16" s="55">
        <v>8463</v>
      </c>
      <c r="F16" s="55">
        <v>92580</v>
      </c>
      <c r="G16" s="57">
        <v>0.7639748477496658</v>
      </c>
      <c r="H16" s="58">
        <v>3529</v>
      </c>
      <c r="I16" s="56">
        <v>0.2533381191672649</v>
      </c>
      <c r="J16" s="55">
        <v>48966</v>
      </c>
      <c r="K16" s="55">
        <v>14876</v>
      </c>
      <c r="L16" s="55">
        <v>63842</v>
      </c>
      <c r="M16" s="56">
        <v>1.1680693793911008</v>
      </c>
      <c r="N16" s="55">
        <v>18257</v>
      </c>
      <c r="O16" s="56">
        <v>0.9565149054330172</v>
      </c>
      <c r="P16" s="55">
        <v>85628</v>
      </c>
      <c r="Q16" s="56">
        <v>0.9766746889008019</v>
      </c>
      <c r="R16" s="55">
        <v>12568</v>
      </c>
      <c r="S16" s="56">
        <v>1.0608592892715456</v>
      </c>
      <c r="T16" s="55">
        <v>98196</v>
      </c>
      <c r="U16" s="56">
        <v>0.9866961414790997</v>
      </c>
      <c r="V16" s="55">
        <v>8463</v>
      </c>
      <c r="W16" s="55">
        <v>106659</v>
      </c>
      <c r="X16" s="57">
        <v>0.9480462916874066</v>
      </c>
      <c r="Y16" s="58">
        <v>-13</v>
      </c>
      <c r="Z16" s="59">
        <v>120694</v>
      </c>
    </row>
    <row r="17" spans="1:26" ht="12.75">
      <c r="A17" s="60" t="s">
        <v>25</v>
      </c>
      <c r="B17" s="55">
        <v>120694</v>
      </c>
      <c r="C17" s="55">
        <v>94028</v>
      </c>
      <c r="D17" s="56">
        <v>0.9537275585759205</v>
      </c>
      <c r="E17" s="55">
        <v>9836</v>
      </c>
      <c r="F17" s="55">
        <v>103864</v>
      </c>
      <c r="G17" s="57">
        <v>0.9251846111363494</v>
      </c>
      <c r="H17" s="58">
        <v>0</v>
      </c>
      <c r="I17" s="56">
        <v>0</v>
      </c>
      <c r="J17" s="55">
        <v>51944</v>
      </c>
      <c r="K17" s="55">
        <v>19638</v>
      </c>
      <c r="L17" s="55">
        <v>71582</v>
      </c>
      <c r="M17" s="56">
        <v>1.359582146248813</v>
      </c>
      <c r="N17" s="55">
        <v>19783</v>
      </c>
      <c r="O17" s="56">
        <v>1.1724648847270787</v>
      </c>
      <c r="P17" s="55">
        <v>91365</v>
      </c>
      <c r="Q17" s="56">
        <v>1.0738716502115655</v>
      </c>
      <c r="R17" s="55">
        <v>10893</v>
      </c>
      <c r="S17" s="56">
        <v>1.0864751645721125</v>
      </c>
      <c r="T17" s="55">
        <v>102258</v>
      </c>
      <c r="U17" s="56">
        <v>1.0752003028200114</v>
      </c>
      <c r="V17" s="55">
        <v>9836</v>
      </c>
      <c r="W17" s="55">
        <v>112094</v>
      </c>
      <c r="X17" s="57">
        <v>1.0304746320521425</v>
      </c>
      <c r="Y17" s="58">
        <v>0</v>
      </c>
      <c r="Z17" s="59">
        <v>112464</v>
      </c>
    </row>
    <row r="18" spans="1:26" ht="12.75">
      <c r="A18" s="60" t="s">
        <v>26</v>
      </c>
      <c r="B18" s="55">
        <v>112464</v>
      </c>
      <c r="C18" s="55">
        <v>93879</v>
      </c>
      <c r="D18" s="56">
        <v>0.9461605910039206</v>
      </c>
      <c r="E18" s="55">
        <v>8622</v>
      </c>
      <c r="F18" s="55">
        <v>102501</v>
      </c>
      <c r="G18" s="57">
        <v>0.9096483910473723</v>
      </c>
      <c r="H18" s="58">
        <v>0</v>
      </c>
      <c r="I18" s="56">
        <v>0</v>
      </c>
      <c r="J18" s="55">
        <v>49024</v>
      </c>
      <c r="K18" s="55">
        <v>18384</v>
      </c>
      <c r="L18" s="55">
        <v>67408</v>
      </c>
      <c r="M18" s="56">
        <v>1.3321212600292478</v>
      </c>
      <c r="N18" s="55">
        <v>18060</v>
      </c>
      <c r="O18" s="56">
        <v>1.1906645569620253</v>
      </c>
      <c r="P18" s="55">
        <v>85468</v>
      </c>
      <c r="Q18" s="56">
        <v>1.0672827172827173</v>
      </c>
      <c r="R18" s="55">
        <v>9739</v>
      </c>
      <c r="S18" s="56">
        <v>0.7034308414590105</v>
      </c>
      <c r="T18" s="55">
        <v>95207</v>
      </c>
      <c r="U18" s="56">
        <v>1.0136491881820602</v>
      </c>
      <c r="V18" s="55">
        <v>8622</v>
      </c>
      <c r="W18" s="55">
        <v>103829</v>
      </c>
      <c r="X18" s="57">
        <v>0.9668765015923864</v>
      </c>
      <c r="Y18" s="58">
        <v>-4</v>
      </c>
      <c r="Z18" s="59">
        <v>111132</v>
      </c>
    </row>
    <row r="19" spans="1:26" ht="12.75">
      <c r="A19" s="61" t="s">
        <v>56</v>
      </c>
      <c r="B19" s="55">
        <v>125970</v>
      </c>
      <c r="C19" s="55">
        <v>1147683</v>
      </c>
      <c r="D19" s="56">
        <v>1.010439988554575</v>
      </c>
      <c r="E19" s="55">
        <v>116438</v>
      </c>
      <c r="F19" s="55">
        <v>1264121</v>
      </c>
      <c r="G19" s="57">
        <v>0.974370496665567</v>
      </c>
      <c r="H19" s="58">
        <v>106854</v>
      </c>
      <c r="I19" s="56">
        <v>0.6174212001271199</v>
      </c>
      <c r="J19" s="55">
        <v>519864</v>
      </c>
      <c r="K19" s="55">
        <v>187898</v>
      </c>
      <c r="L19" s="55">
        <v>707762</v>
      </c>
      <c r="M19" s="56">
        <v>1.1331643688889814</v>
      </c>
      <c r="N19" s="55">
        <v>205323</v>
      </c>
      <c r="O19" s="56">
        <v>1.0806018693949728</v>
      </c>
      <c r="P19" s="55">
        <v>1019939</v>
      </c>
      <c r="Q19" s="56">
        <v>1.0326802084113795</v>
      </c>
      <c r="R19" s="55">
        <v>142513</v>
      </c>
      <c r="S19" s="56">
        <v>0.840437577401663</v>
      </c>
      <c r="T19" s="55">
        <v>1162452</v>
      </c>
      <c r="U19" s="56">
        <v>1.0045107636152475</v>
      </c>
      <c r="V19" s="55">
        <v>116438</v>
      </c>
      <c r="W19" s="55">
        <v>1278890</v>
      </c>
      <c r="X19" s="57">
        <v>0.9697530822071022</v>
      </c>
      <c r="Y19" s="58">
        <v>-69</v>
      </c>
      <c r="Z19" s="59">
        <v>111132</v>
      </c>
    </row>
    <row r="20" spans="1:26" ht="12.75">
      <c r="A20" s="61" t="s">
        <v>28</v>
      </c>
      <c r="B20" s="55">
        <v>125970</v>
      </c>
      <c r="C20" s="55">
        <v>583865</v>
      </c>
      <c r="D20" s="56">
        <v>1.0768701573442374</v>
      </c>
      <c r="E20" s="55">
        <v>63555</v>
      </c>
      <c r="F20" s="55">
        <v>647420</v>
      </c>
      <c r="G20" s="57">
        <v>1.038848925480858</v>
      </c>
      <c r="H20" s="58">
        <v>71328</v>
      </c>
      <c r="I20" s="56">
        <v>0.847568800798517</v>
      </c>
      <c r="J20" s="55">
        <v>248660</v>
      </c>
      <c r="K20" s="55">
        <v>87163</v>
      </c>
      <c r="L20" s="55">
        <v>335823</v>
      </c>
      <c r="M20" s="56">
        <v>1.0855130459517468</v>
      </c>
      <c r="N20" s="55">
        <v>98397</v>
      </c>
      <c r="O20" s="56">
        <v>1.074918887031757</v>
      </c>
      <c r="P20" s="55">
        <v>505548</v>
      </c>
      <c r="Q20" s="56">
        <v>1.042231627644244</v>
      </c>
      <c r="R20" s="55">
        <v>75343</v>
      </c>
      <c r="S20" s="56">
        <v>0.8434610303830912</v>
      </c>
      <c r="T20" s="55">
        <v>580891</v>
      </c>
      <c r="U20" s="56">
        <v>1.011319854662955</v>
      </c>
      <c r="V20" s="55">
        <v>63555</v>
      </c>
      <c r="W20" s="55">
        <v>644446</v>
      </c>
      <c r="X20" s="57">
        <v>0.9832700397155373</v>
      </c>
      <c r="Y20" s="58">
        <v>-43</v>
      </c>
      <c r="Z20" s="59">
        <v>128901</v>
      </c>
    </row>
    <row r="21" spans="1:26" ht="12.75">
      <c r="A21" s="61" t="s">
        <v>29</v>
      </c>
      <c r="B21" s="55">
        <v>128901</v>
      </c>
      <c r="C21" s="55">
        <v>563818</v>
      </c>
      <c r="D21" s="56">
        <v>0.9497673666443186</v>
      </c>
      <c r="E21" s="55">
        <v>52883</v>
      </c>
      <c r="F21" s="55">
        <v>616701</v>
      </c>
      <c r="G21" s="57">
        <v>0.9147654202321991</v>
      </c>
      <c r="H21" s="58">
        <v>35526</v>
      </c>
      <c r="I21" s="56">
        <v>0.3995770956821019</v>
      </c>
      <c r="J21" s="55">
        <v>271204</v>
      </c>
      <c r="K21" s="55">
        <v>100735</v>
      </c>
      <c r="L21" s="55">
        <v>371939</v>
      </c>
      <c r="M21" s="56">
        <v>1.1799309056185978</v>
      </c>
      <c r="N21" s="55">
        <v>106926</v>
      </c>
      <c r="O21" s="56">
        <v>1.0858848977850897</v>
      </c>
      <c r="P21" s="55">
        <v>514391</v>
      </c>
      <c r="Q21" s="56">
        <v>1.023462044293761</v>
      </c>
      <c r="R21" s="55">
        <v>67170</v>
      </c>
      <c r="S21" s="56">
        <v>0.8370719306116345</v>
      </c>
      <c r="T21" s="55">
        <v>581561</v>
      </c>
      <c r="U21" s="56">
        <v>0.997800436824325</v>
      </c>
      <c r="V21" s="55">
        <v>52883</v>
      </c>
      <c r="W21" s="55">
        <v>634444</v>
      </c>
      <c r="X21" s="57">
        <v>0.956398258583471</v>
      </c>
      <c r="Y21" s="58">
        <v>-26</v>
      </c>
      <c r="Z21" s="59">
        <v>111132</v>
      </c>
    </row>
    <row r="22" spans="1:26" ht="12.75">
      <c r="A22" s="61" t="s">
        <v>30</v>
      </c>
      <c r="B22" s="55">
        <v>125970</v>
      </c>
      <c r="C22" s="55">
        <v>289534</v>
      </c>
      <c r="D22" s="56">
        <v>1.0640681217636099</v>
      </c>
      <c r="E22" s="55">
        <v>42752</v>
      </c>
      <c r="F22" s="55">
        <v>332286</v>
      </c>
      <c r="G22" s="57">
        <v>1.0489719767783239</v>
      </c>
      <c r="H22" s="58">
        <v>40094</v>
      </c>
      <c r="I22" s="56">
        <v>0.9962479811156666</v>
      </c>
      <c r="J22" s="55">
        <v>117268</v>
      </c>
      <c r="K22" s="55">
        <v>36477</v>
      </c>
      <c r="L22" s="55">
        <v>153745</v>
      </c>
      <c r="M22" s="56">
        <v>1.02296166180952</v>
      </c>
      <c r="N22" s="55">
        <v>49076</v>
      </c>
      <c r="O22" s="56">
        <v>1.0611256459599125</v>
      </c>
      <c r="P22" s="55">
        <v>242915</v>
      </c>
      <c r="Q22" s="56">
        <v>1.025875466662162</v>
      </c>
      <c r="R22" s="55">
        <v>40002</v>
      </c>
      <c r="S22" s="56">
        <v>0.8354462103966083</v>
      </c>
      <c r="T22" s="55">
        <v>282917</v>
      </c>
      <c r="U22" s="56">
        <v>0.9938454837021242</v>
      </c>
      <c r="V22" s="55">
        <v>42752</v>
      </c>
      <c r="W22" s="55">
        <v>325669</v>
      </c>
      <c r="X22" s="57">
        <v>0.9888504619831725</v>
      </c>
      <c r="Y22" s="58">
        <v>-9</v>
      </c>
      <c r="Z22" s="59">
        <v>132578</v>
      </c>
    </row>
    <row r="23" spans="1:26" ht="12.75">
      <c r="A23" s="61" t="s">
        <v>31</v>
      </c>
      <c r="B23" s="55">
        <v>132578</v>
      </c>
      <c r="C23" s="55">
        <v>294331</v>
      </c>
      <c r="D23" s="56">
        <v>1.0897677036203284</v>
      </c>
      <c r="E23" s="55">
        <v>20803</v>
      </c>
      <c r="F23" s="55">
        <v>315134</v>
      </c>
      <c r="G23" s="57">
        <v>1.028384393478573</v>
      </c>
      <c r="H23" s="58">
        <v>31234</v>
      </c>
      <c r="I23" s="56">
        <v>0.7113024071417184</v>
      </c>
      <c r="J23" s="55">
        <v>131392</v>
      </c>
      <c r="K23" s="55">
        <v>50686</v>
      </c>
      <c r="L23" s="55">
        <v>182078</v>
      </c>
      <c r="M23" s="56">
        <v>1.14461194161208</v>
      </c>
      <c r="N23" s="55">
        <v>49321</v>
      </c>
      <c r="O23" s="56">
        <v>1.0890041951865754</v>
      </c>
      <c r="P23" s="55">
        <v>262633</v>
      </c>
      <c r="Q23" s="56">
        <v>1.0578310341355353</v>
      </c>
      <c r="R23" s="55">
        <v>35341</v>
      </c>
      <c r="S23" s="56">
        <v>0.8527204729159127</v>
      </c>
      <c r="T23" s="55">
        <v>297974</v>
      </c>
      <c r="U23" s="56">
        <v>1.0284895761424824</v>
      </c>
      <c r="V23" s="55">
        <v>20803</v>
      </c>
      <c r="W23" s="55">
        <v>318777</v>
      </c>
      <c r="X23" s="57">
        <v>0.9776336369491213</v>
      </c>
      <c r="Y23" s="58">
        <v>-34</v>
      </c>
      <c r="Z23" s="59">
        <v>128901</v>
      </c>
    </row>
    <row r="24" spans="1:26" ht="12.75">
      <c r="A24" s="61" t="s">
        <v>32</v>
      </c>
      <c r="B24" s="55">
        <v>128901</v>
      </c>
      <c r="C24" s="55">
        <v>291794</v>
      </c>
      <c r="D24" s="56">
        <v>1.0144804592026535</v>
      </c>
      <c r="E24" s="55">
        <v>25962</v>
      </c>
      <c r="F24" s="55">
        <v>317756</v>
      </c>
      <c r="G24" s="57">
        <v>0.9686619761245717</v>
      </c>
      <c r="H24" s="58">
        <v>31997</v>
      </c>
      <c r="I24" s="56">
        <v>0.7092791275048768</v>
      </c>
      <c r="J24" s="55">
        <v>121270</v>
      </c>
      <c r="K24" s="55">
        <v>47837</v>
      </c>
      <c r="L24" s="55">
        <v>169107</v>
      </c>
      <c r="M24" s="56">
        <v>1.0749715535270448</v>
      </c>
      <c r="N24" s="55">
        <v>50826</v>
      </c>
      <c r="O24" s="56">
        <v>1.0736148370334382</v>
      </c>
      <c r="P24" s="55">
        <v>251930</v>
      </c>
      <c r="Q24" s="56">
        <v>1.0086641096065918</v>
      </c>
      <c r="R24" s="55">
        <v>33970</v>
      </c>
      <c r="S24" s="56">
        <v>0.7629250325652428</v>
      </c>
      <c r="T24" s="55">
        <v>285900</v>
      </c>
      <c r="U24" s="56">
        <v>0.9714841042230166</v>
      </c>
      <c r="V24" s="55">
        <v>25962</v>
      </c>
      <c r="W24" s="55">
        <v>311862</v>
      </c>
      <c r="X24" s="57">
        <v>0.9317685442741089</v>
      </c>
      <c r="Y24" s="58">
        <v>-9</v>
      </c>
      <c r="Z24" s="59">
        <v>134786</v>
      </c>
    </row>
    <row r="25" spans="1:26" ht="13.5" thickBot="1">
      <c r="A25" s="62" t="s">
        <v>33</v>
      </c>
      <c r="B25" s="63">
        <v>134786</v>
      </c>
      <c r="C25" s="63">
        <v>272024</v>
      </c>
      <c r="D25" s="64">
        <v>0.8889411749327634</v>
      </c>
      <c r="E25" s="63">
        <v>26921</v>
      </c>
      <c r="F25" s="63">
        <v>298945</v>
      </c>
      <c r="G25" s="65">
        <v>0.8636858725265582</v>
      </c>
      <c r="H25" s="66">
        <v>3529</v>
      </c>
      <c r="I25" s="64">
        <v>0.08057629518003516</v>
      </c>
      <c r="J25" s="63">
        <v>149934</v>
      </c>
      <c r="K25" s="63">
        <v>52898</v>
      </c>
      <c r="L25" s="63">
        <v>202832</v>
      </c>
      <c r="M25" s="64">
        <v>1.2844947691060618</v>
      </c>
      <c r="N25" s="63">
        <v>56100</v>
      </c>
      <c r="O25" s="64">
        <v>1.0972461273666092</v>
      </c>
      <c r="P25" s="63">
        <v>262461</v>
      </c>
      <c r="Q25" s="64">
        <v>1.038080472090273</v>
      </c>
      <c r="R25" s="63">
        <v>33200</v>
      </c>
      <c r="S25" s="64">
        <v>0.9295033316535081</v>
      </c>
      <c r="T25" s="63">
        <v>295661</v>
      </c>
      <c r="U25" s="64">
        <v>1.024640358203576</v>
      </c>
      <c r="V25" s="63">
        <v>26921</v>
      </c>
      <c r="W25" s="63">
        <v>322582</v>
      </c>
      <c r="X25" s="65">
        <v>0.9814798475061536</v>
      </c>
      <c r="Y25" s="66">
        <v>-17</v>
      </c>
      <c r="Z25" s="67">
        <v>111132</v>
      </c>
    </row>
  </sheetData>
  <sheetProtection/>
  <mergeCells count="27">
    <mergeCell ref="C4:C5"/>
    <mergeCell ref="D4:D5"/>
    <mergeCell ref="N4:N5"/>
    <mergeCell ref="O4:O5"/>
    <mergeCell ref="G4:G5"/>
    <mergeCell ref="H4:H5"/>
    <mergeCell ref="I4:I5"/>
    <mergeCell ref="J4:M4"/>
    <mergeCell ref="A1:Z1"/>
    <mergeCell ref="A2:Z2"/>
    <mergeCell ref="A3:A5"/>
    <mergeCell ref="B3:B5"/>
    <mergeCell ref="C3:G3"/>
    <mergeCell ref="H3:X3"/>
    <mergeCell ref="Y3:Y5"/>
    <mergeCell ref="Z3:Z5"/>
    <mergeCell ref="E4:E5"/>
    <mergeCell ref="F4:F5"/>
    <mergeCell ref="P4:P5"/>
    <mergeCell ref="Q4:Q5"/>
    <mergeCell ref="X4:X5"/>
    <mergeCell ref="T4:T5"/>
    <mergeCell ref="U4:U5"/>
    <mergeCell ref="V4:V5"/>
    <mergeCell ref="W4:W5"/>
    <mergeCell ref="R4:R5"/>
    <mergeCell ref="S4:S5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zoomScale="85" zoomScaleNormal="85" zoomScalePageLayoutView="0" workbookViewId="0" topLeftCell="A1">
      <selection activeCell="B18" sqref="B18"/>
    </sheetView>
  </sheetViews>
  <sheetFormatPr defaultColWidth="9.00390625" defaultRowHeight="13.5"/>
  <cols>
    <col min="1" max="1" width="10.625" style="0" customWidth="1"/>
    <col min="2" max="3" width="9.25390625" style="0" customWidth="1"/>
    <col min="4" max="4" width="10.25390625" style="0" customWidth="1"/>
    <col min="5" max="5" width="9.25390625" style="0" customWidth="1"/>
    <col min="6" max="6" width="11.25390625" style="0" customWidth="1"/>
    <col min="7" max="9" width="9.25390625" style="0" customWidth="1"/>
    <col min="10" max="10" width="11.25390625" style="0" customWidth="1"/>
    <col min="11" max="17" width="9.25390625" style="0" customWidth="1"/>
    <col min="18" max="18" width="10.25390625" style="0" customWidth="1"/>
    <col min="19" max="21" width="9.25390625" style="0" customWidth="1"/>
  </cols>
  <sheetData>
    <row r="1" spans="1:21" ht="12.75">
      <c r="A1" s="69" t="s">
        <v>91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ht="13.5" thickBot="1">
      <c r="A2" s="3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2.75">
      <c r="A3" s="25"/>
      <c r="B3" s="28" t="s">
        <v>2</v>
      </c>
      <c r="C3" s="28" t="s">
        <v>3</v>
      </c>
      <c r="D3" s="30" t="s">
        <v>4</v>
      </c>
      <c r="E3" s="31"/>
      <c r="F3" s="28" t="s">
        <v>5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 t="s">
        <v>6</v>
      </c>
      <c r="S3" s="28" t="s">
        <v>3</v>
      </c>
      <c r="T3" s="31" t="s">
        <v>7</v>
      </c>
      <c r="U3" s="16" t="s">
        <v>3</v>
      </c>
    </row>
    <row r="4" spans="1:21" ht="12.75">
      <c r="A4" s="26"/>
      <c r="B4" s="22"/>
      <c r="C4" s="22"/>
      <c r="D4" s="19" t="s">
        <v>8</v>
      </c>
      <c r="E4" s="19" t="s">
        <v>3</v>
      </c>
      <c r="F4" s="21" t="s">
        <v>9</v>
      </c>
      <c r="G4" s="21"/>
      <c r="H4" s="21"/>
      <c r="I4" s="21"/>
      <c r="J4" s="21"/>
      <c r="K4" s="21"/>
      <c r="L4" s="21"/>
      <c r="M4" s="21"/>
      <c r="N4" s="21"/>
      <c r="O4" s="21"/>
      <c r="P4" s="21" t="s">
        <v>10</v>
      </c>
      <c r="Q4" s="22"/>
      <c r="R4" s="22"/>
      <c r="S4" s="22"/>
      <c r="T4" s="32"/>
      <c r="U4" s="17"/>
    </row>
    <row r="5" spans="1:21" ht="13.5" thickBot="1">
      <c r="A5" s="27"/>
      <c r="B5" s="29"/>
      <c r="C5" s="29"/>
      <c r="D5" s="20"/>
      <c r="E5" s="20"/>
      <c r="F5" s="1" t="s">
        <v>11</v>
      </c>
      <c r="G5" s="1" t="s">
        <v>3</v>
      </c>
      <c r="H5" s="1" t="s">
        <v>12</v>
      </c>
      <c r="I5" s="1" t="s">
        <v>3</v>
      </c>
      <c r="J5" s="1" t="s">
        <v>13</v>
      </c>
      <c r="K5" s="1" t="s">
        <v>3</v>
      </c>
      <c r="L5" s="1" t="s">
        <v>14</v>
      </c>
      <c r="M5" s="1" t="s">
        <v>3</v>
      </c>
      <c r="N5" s="1" t="s">
        <v>15</v>
      </c>
      <c r="O5" s="1" t="s">
        <v>3</v>
      </c>
      <c r="P5" s="1" t="s">
        <v>8</v>
      </c>
      <c r="Q5" s="1" t="s">
        <v>3</v>
      </c>
      <c r="R5" s="29"/>
      <c r="S5" s="29"/>
      <c r="T5" s="33"/>
      <c r="U5" s="18"/>
    </row>
    <row r="6" spans="1:21" ht="12.75">
      <c r="A6" s="2">
        <v>44562</v>
      </c>
      <c r="B6" s="35">
        <v>110518</v>
      </c>
      <c r="C6" s="39">
        <f>B6/'2021'!B6</f>
        <v>1.1516370381176666</v>
      </c>
      <c r="D6" s="35">
        <v>59487</v>
      </c>
      <c r="E6" s="39">
        <f>D6/'2021'!D6</f>
        <v>1.0393465536821875</v>
      </c>
      <c r="F6" s="35">
        <v>5236</v>
      </c>
      <c r="G6" s="39">
        <f>F6/'2021'!F6</f>
        <v>0.8067796610169492</v>
      </c>
      <c r="H6" s="35">
        <v>20232</v>
      </c>
      <c r="I6" s="39">
        <f>H6/'2021'!H6</f>
        <v>1.0089766606822261</v>
      </c>
      <c r="J6" s="35">
        <v>6905</v>
      </c>
      <c r="K6" s="39">
        <f>J6/'2021'!J6</f>
        <v>0.8624781413939545</v>
      </c>
      <c r="L6" s="35">
        <v>13465</v>
      </c>
      <c r="M6" s="39">
        <f>L6/'2021'!L6</f>
        <v>0.9487739571589628</v>
      </c>
      <c r="N6" s="35">
        <f>F6+H6+J6+L6</f>
        <v>45838</v>
      </c>
      <c r="O6" s="39">
        <f>N6/'2021'!N6</f>
        <v>0.9404595814526057</v>
      </c>
      <c r="P6" s="35">
        <v>3586</v>
      </c>
      <c r="Q6" s="39">
        <f>P6/'2021'!P6</f>
        <v>0.989514348785872</v>
      </c>
      <c r="R6" s="35">
        <f aca="true" t="shared" si="0" ref="R6:R17">N6+P6</f>
        <v>49424</v>
      </c>
      <c r="S6" s="39">
        <f>R6/'2021'!R6</f>
        <v>0.9438545565655794</v>
      </c>
      <c r="T6" s="35">
        <v>114764</v>
      </c>
      <c r="U6" s="43">
        <f>T6/'2021'!T6</f>
        <v>1.1381139859377014</v>
      </c>
    </row>
    <row r="7" spans="1:21" ht="12.75">
      <c r="A7" s="8" t="s">
        <v>16</v>
      </c>
      <c r="B7" s="35">
        <v>114764</v>
      </c>
      <c r="C7" s="39">
        <f>B7/'2021'!B7</f>
        <v>1.1381139859377014</v>
      </c>
      <c r="D7" s="35">
        <v>58934</v>
      </c>
      <c r="E7" s="39">
        <f>D7/'2021'!D7</f>
        <v>1.042987346252544</v>
      </c>
      <c r="F7" s="35">
        <v>5435</v>
      </c>
      <c r="G7" s="39">
        <f>F7/'2021'!F7</f>
        <v>0.7769835596854896</v>
      </c>
      <c r="H7" s="35">
        <v>22844</v>
      </c>
      <c r="I7" s="39">
        <f>H7/'2021'!H7</f>
        <v>0.9735350522054124</v>
      </c>
      <c r="J7" s="35">
        <v>7177</v>
      </c>
      <c r="K7" s="39">
        <f>J7/'2021'!J7</f>
        <v>0.9096324461343472</v>
      </c>
      <c r="L7" s="35">
        <v>13312</v>
      </c>
      <c r="M7" s="39">
        <f>L7/'2021'!L7</f>
        <v>0.8797832264886657</v>
      </c>
      <c r="N7" s="35">
        <f aca="true" t="shared" si="1" ref="N7:N17">F7+H7+J7+L7</f>
        <v>48768</v>
      </c>
      <c r="O7" s="39">
        <f>N7/'2021'!N7</f>
        <v>0.9118752454142592</v>
      </c>
      <c r="P7" s="35">
        <v>5920</v>
      </c>
      <c r="Q7" s="39">
        <f>P7/'2021'!P7</f>
        <v>1.144182450715114</v>
      </c>
      <c r="R7" s="35">
        <f t="shared" si="0"/>
        <v>54688</v>
      </c>
      <c r="S7" s="39">
        <f>R7/'2021'!R7</f>
        <v>0.9323672321200238</v>
      </c>
      <c r="T7" s="35">
        <v>98686</v>
      </c>
      <c r="U7" s="41">
        <f>T7/'2021'!T7</f>
        <v>0.9999898669530941</v>
      </c>
    </row>
    <row r="8" spans="1:21" ht="12.75">
      <c r="A8" s="8" t="s">
        <v>17</v>
      </c>
      <c r="B8" s="35">
        <v>98686</v>
      </c>
      <c r="C8" s="39">
        <f>B8/'2021'!B8</f>
        <v>0.9999898669530941</v>
      </c>
      <c r="D8" s="35">
        <v>50612</v>
      </c>
      <c r="E8" s="39">
        <f>D8/'2021'!D8</f>
        <v>0.8520682166366437</v>
      </c>
      <c r="F8" s="35">
        <v>6817</v>
      </c>
      <c r="G8" s="39">
        <f>F8/'2021'!F8</f>
        <v>0.7989920300046882</v>
      </c>
      <c r="H8" s="35">
        <v>27808</v>
      </c>
      <c r="I8" s="39">
        <f>H8/'2021'!H8</f>
        <v>0.9875701399247105</v>
      </c>
      <c r="J8" s="35">
        <v>9588</v>
      </c>
      <c r="K8" s="39">
        <f>J8/'2021'!J8</f>
        <v>0.9621675865529353</v>
      </c>
      <c r="L8" s="35">
        <v>16632</v>
      </c>
      <c r="M8" s="39">
        <f>L8/'2021'!L8</f>
        <v>0.9036183853091383</v>
      </c>
      <c r="N8" s="35">
        <f t="shared" si="1"/>
        <v>60845</v>
      </c>
      <c r="O8" s="39">
        <f>N8/'2021'!N8</f>
        <v>0.9351992745269824</v>
      </c>
      <c r="P8" s="35">
        <v>5845</v>
      </c>
      <c r="Q8" s="39">
        <f>P8/'2021'!P8</f>
        <v>0.8396782071541445</v>
      </c>
      <c r="R8" s="35">
        <f t="shared" si="0"/>
        <v>66690</v>
      </c>
      <c r="S8" s="39">
        <f>R8/'2021'!R8</f>
        <v>0.9259670656188387</v>
      </c>
      <c r="T8" s="35">
        <v>98435</v>
      </c>
      <c r="U8" s="41">
        <f>T8/'2021'!T8</f>
        <v>1.1437418665179402</v>
      </c>
    </row>
    <row r="9" spans="1:21" ht="12.75">
      <c r="A9" s="8" t="s">
        <v>18</v>
      </c>
      <c r="B9" s="35">
        <v>98435</v>
      </c>
      <c r="C9" s="39">
        <f>B9/'2021'!B9</f>
        <v>1.1437418665179402</v>
      </c>
      <c r="D9" s="35">
        <v>58035</v>
      </c>
      <c r="E9" s="39">
        <f>D9/'2021'!D9</f>
        <v>0.9208835150188033</v>
      </c>
      <c r="F9" s="35">
        <v>6251</v>
      </c>
      <c r="G9" s="39">
        <f>F9/'2021'!F9</f>
        <v>0.8978741740879058</v>
      </c>
      <c r="H9" s="35">
        <v>24693</v>
      </c>
      <c r="I9" s="39">
        <f>H9/'2021'!H9</f>
        <v>1.0256271805947832</v>
      </c>
      <c r="J9" s="35">
        <v>7007</v>
      </c>
      <c r="K9" s="39">
        <f>J9/'2021'!J9</f>
        <v>1.0845070422535212</v>
      </c>
      <c r="L9" s="35">
        <v>14465</v>
      </c>
      <c r="M9" s="39">
        <f>L9/'2021'!L9</f>
        <v>0.9270653079535986</v>
      </c>
      <c r="N9" s="35">
        <f t="shared" si="1"/>
        <v>52416</v>
      </c>
      <c r="O9" s="39">
        <f>N9/'2021'!N9</f>
        <v>0.9870814658581598</v>
      </c>
      <c r="P9" s="35">
        <v>5870</v>
      </c>
      <c r="Q9" s="39">
        <f>P9/'2021'!P9</f>
        <v>0.7171655467318265</v>
      </c>
      <c r="R9" s="35">
        <f t="shared" si="0"/>
        <v>58286</v>
      </c>
      <c r="S9" s="39">
        <f>R9/'2021'!R9</f>
        <v>0.9510336612984809</v>
      </c>
      <c r="T9" s="35">
        <v>98435</v>
      </c>
      <c r="U9" s="41">
        <f>T9/'2021'!T9</f>
        <v>1.1211531014373903</v>
      </c>
    </row>
    <row r="10" spans="1:21" ht="12.75">
      <c r="A10" s="8" t="s">
        <v>19</v>
      </c>
      <c r="B10" s="35">
        <v>103590</v>
      </c>
      <c r="C10" s="39">
        <f>B10/'2021'!B10</f>
        <v>1.179867422948131</v>
      </c>
      <c r="D10" s="35">
        <v>61860</v>
      </c>
      <c r="E10" s="39">
        <f>D10/'2021'!D10</f>
        <v>1.111630247268545</v>
      </c>
      <c r="F10" s="35">
        <v>5046</v>
      </c>
      <c r="G10" s="39">
        <f>F10/'2021'!F10</f>
        <v>0.7726228755167662</v>
      </c>
      <c r="H10" s="35">
        <v>24261</v>
      </c>
      <c r="I10" s="39">
        <f>H10/'2021'!H10</f>
        <v>1.0414681262073406</v>
      </c>
      <c r="J10" s="35">
        <v>8390</v>
      </c>
      <c r="K10" s="39">
        <f>J10/'2021'!J10</f>
        <v>1.1458617863971592</v>
      </c>
      <c r="L10" s="35">
        <v>15272</v>
      </c>
      <c r="M10" s="39">
        <f>L10/'2021'!L10</f>
        <v>1.082966955041838</v>
      </c>
      <c r="N10" s="35">
        <f t="shared" si="1"/>
        <v>52969</v>
      </c>
      <c r="O10" s="39">
        <f>N10/'2021'!N10</f>
        <v>1.033541463414634</v>
      </c>
      <c r="P10" s="35">
        <v>3736</v>
      </c>
      <c r="Q10" s="39">
        <f>P10/'2021'!P10</f>
        <v>0.669294159799355</v>
      </c>
      <c r="R10" s="35">
        <f t="shared" si="0"/>
        <v>56705</v>
      </c>
      <c r="S10" s="39">
        <f>R10/'2021'!R10</f>
        <v>0.9977653434684685</v>
      </c>
      <c r="T10" s="35">
        <v>13590</v>
      </c>
      <c r="U10" s="41">
        <f>T10/'2021'!T10</f>
        <v>0.15690304107880942</v>
      </c>
    </row>
    <row r="11" spans="1:21" ht="12.75">
      <c r="A11" s="8" t="s">
        <v>20</v>
      </c>
      <c r="B11" s="35">
        <v>111480</v>
      </c>
      <c r="C11" s="39">
        <f>B11/'2021'!B11</f>
        <v>1.5762905985323021</v>
      </c>
      <c r="D11" s="35">
        <v>63038</v>
      </c>
      <c r="E11" s="39">
        <f>D11/'2021'!D11</f>
        <v>1.2885936222403924</v>
      </c>
      <c r="F11" s="35">
        <v>6357</v>
      </c>
      <c r="G11" s="39">
        <f>F11/'2021'!F11</f>
        <v>0.9345780652749192</v>
      </c>
      <c r="H11" s="35">
        <v>22907</v>
      </c>
      <c r="I11" s="39">
        <f>H11/'2021'!H11</f>
        <v>0.8574583567284297</v>
      </c>
      <c r="J11" s="35">
        <v>6689</v>
      </c>
      <c r="K11" s="39">
        <f>J11/'2021'!J11</f>
        <v>0.7229006808602615</v>
      </c>
      <c r="L11" s="35">
        <v>14403</v>
      </c>
      <c r="M11" s="39">
        <f>L11/'2021'!L11</f>
        <v>0.8855210574853981</v>
      </c>
      <c r="N11" s="35">
        <f t="shared" si="1"/>
        <v>50356</v>
      </c>
      <c r="O11" s="39">
        <f>N11/'2021'!N11</f>
        <v>0.8529855170661472</v>
      </c>
      <c r="P11" s="35">
        <v>4792</v>
      </c>
      <c r="Q11" s="39">
        <f>P11/'2021'!P11</f>
        <v>0.8296398891966759</v>
      </c>
      <c r="R11" s="35">
        <f t="shared" si="0"/>
        <v>55148</v>
      </c>
      <c r="S11" s="39">
        <f>R11/'2021'!R11</f>
        <v>0.8509049389764083</v>
      </c>
      <c r="T11" s="35">
        <v>111480</v>
      </c>
      <c r="U11" s="41">
        <f>T11/'2021'!T11</f>
        <v>1.5762905985323021</v>
      </c>
    </row>
    <row r="12" spans="1:21" ht="12.75">
      <c r="A12" s="8" t="s">
        <v>21</v>
      </c>
      <c r="B12" s="35">
        <v>113255</v>
      </c>
      <c r="C12" s="39">
        <f>B12/'2021'!B12</f>
        <v>1.4247345644844764</v>
      </c>
      <c r="D12" s="35">
        <v>55735</v>
      </c>
      <c r="E12" s="39">
        <f>D12/'2021'!D12</f>
        <v>0.8497225271374558</v>
      </c>
      <c r="F12" s="35">
        <v>6359</v>
      </c>
      <c r="G12" s="39">
        <f>F12/'2021'!F12</f>
        <v>0.9906527496494781</v>
      </c>
      <c r="H12" s="35">
        <v>24595</v>
      </c>
      <c r="I12" s="39">
        <f>H12/'2021'!H12</f>
        <v>1.0446398233095482</v>
      </c>
      <c r="J12" s="35">
        <v>6371</v>
      </c>
      <c r="K12" s="39">
        <f>J12/'2021'!J12</f>
        <v>0.9168225643977551</v>
      </c>
      <c r="L12" s="35">
        <v>13094</v>
      </c>
      <c r="M12" s="39">
        <f>L12/'2021'!L12</f>
        <v>0.860711233813186</v>
      </c>
      <c r="N12" s="35">
        <f t="shared" si="1"/>
        <v>50419</v>
      </c>
      <c r="O12" s="39">
        <f>N12/'2021'!N12</f>
        <v>0.9672709832134293</v>
      </c>
      <c r="P12" s="35">
        <v>3541</v>
      </c>
      <c r="Q12" s="39">
        <f>P12/'2021'!P12</f>
        <v>0.7537249893571732</v>
      </c>
      <c r="R12" s="35">
        <f t="shared" si="0"/>
        <v>53960</v>
      </c>
      <c r="S12" s="39">
        <f>R12/'2021'!R12</f>
        <v>0.9496154726079229</v>
      </c>
      <c r="T12" s="35">
        <v>113255</v>
      </c>
      <c r="U12" s="41">
        <f>T12/'2021'!T12</f>
        <v>1.4247345644844764</v>
      </c>
    </row>
    <row r="13" spans="1:21" ht="12.75">
      <c r="A13" s="8" t="s">
        <v>22</v>
      </c>
      <c r="B13" s="35">
        <v>125873</v>
      </c>
      <c r="C13" s="39">
        <f>B13/'2021'!B13</f>
        <v>1.3599217796216467</v>
      </c>
      <c r="D13" s="35">
        <v>59101</v>
      </c>
      <c r="E13" s="39">
        <f>D13/'2021'!D13</f>
        <v>0.8928857397531387</v>
      </c>
      <c r="F13" s="35">
        <v>4662</v>
      </c>
      <c r="G13" s="39">
        <f>F13/'2021'!F13</f>
        <v>0.9068274654736432</v>
      </c>
      <c r="H13" s="35">
        <v>20245</v>
      </c>
      <c r="I13" s="39">
        <f>H13/'2021'!H13</f>
        <v>0.910010338472603</v>
      </c>
      <c r="J13" s="35">
        <v>5589</v>
      </c>
      <c r="K13" s="39">
        <f>J13/'2021'!J13</f>
        <v>0.8118826263800116</v>
      </c>
      <c r="L13" s="35">
        <v>12467</v>
      </c>
      <c r="M13" s="39">
        <f>L13/'2021'!L13</f>
        <v>0.9632977901406274</v>
      </c>
      <c r="N13" s="35">
        <f t="shared" si="1"/>
        <v>42963</v>
      </c>
      <c r="O13" s="39">
        <f>N13/'2021'!N13</f>
        <v>0.909963146524336</v>
      </c>
      <c r="P13" s="35">
        <v>3520</v>
      </c>
      <c r="Q13" s="39">
        <f>P13/'2021'!P13</f>
        <v>0.5956006768189509</v>
      </c>
      <c r="R13" s="35">
        <f t="shared" si="0"/>
        <v>46483</v>
      </c>
      <c r="S13" s="39">
        <f>R13/'2021'!R13</f>
        <v>0.8749905880581281</v>
      </c>
      <c r="T13" s="35">
        <v>125873</v>
      </c>
      <c r="U13" s="41">
        <f>T13/'2021'!T13</f>
        <v>1.3599217796216467</v>
      </c>
    </row>
    <row r="14" spans="1:21" ht="12.75">
      <c r="A14" s="8" t="s">
        <v>23</v>
      </c>
      <c r="B14" s="35">
        <v>113764</v>
      </c>
      <c r="C14" s="39">
        <f>B14/'2021'!B14</f>
        <v>1.2289245128116493</v>
      </c>
      <c r="D14" s="35">
        <v>43827</v>
      </c>
      <c r="E14" s="39">
        <f>D14/'2021'!D14</f>
        <v>0.6711227489893421</v>
      </c>
      <c r="F14" s="35">
        <v>5352</v>
      </c>
      <c r="G14" s="39">
        <f>F14/'2021'!F14</f>
        <v>0.9080420766881574</v>
      </c>
      <c r="H14" s="35">
        <v>24090</v>
      </c>
      <c r="I14" s="39">
        <f>H14/'2021'!H14</f>
        <v>0.9332868433286843</v>
      </c>
      <c r="J14" s="35">
        <v>7426</v>
      </c>
      <c r="K14" s="39">
        <f>J14/'2021'!J14</f>
        <v>0.8298133869706112</v>
      </c>
      <c r="L14" s="35">
        <v>15832</v>
      </c>
      <c r="M14" s="39">
        <f>L14/'2021'!L14</f>
        <v>0.8851615788885162</v>
      </c>
      <c r="N14" s="35">
        <f t="shared" si="1"/>
        <v>52700</v>
      </c>
      <c r="O14" s="39">
        <f>N14/'2021'!N14</f>
        <v>0.9002237747903179</v>
      </c>
      <c r="P14" s="35">
        <v>3236</v>
      </c>
      <c r="Q14" s="39">
        <f>P14/'2021'!P14</f>
        <v>0.4794074074074074</v>
      </c>
      <c r="R14" s="35">
        <f t="shared" si="0"/>
        <v>55936</v>
      </c>
      <c r="S14" s="39">
        <f>R14/'2021'!R14</f>
        <v>0.8567183838507605</v>
      </c>
      <c r="T14" s="35">
        <v>113764</v>
      </c>
      <c r="U14" s="41">
        <f>T14/'2021'!T14</f>
        <v>1.2289245128116493</v>
      </c>
    </row>
    <row r="15" spans="1:21" ht="12.75">
      <c r="A15" s="8" t="s">
        <v>24</v>
      </c>
      <c r="B15" s="35">
        <v>110967</v>
      </c>
      <c r="C15" s="39">
        <f>B15/'2021'!B15</f>
        <v>1.2105843079071392</v>
      </c>
      <c r="D15" s="35">
        <v>47834</v>
      </c>
      <c r="E15" s="39">
        <f>D15/'2021'!D15</f>
        <v>0.8839323662570452</v>
      </c>
      <c r="F15" s="35">
        <v>5247</v>
      </c>
      <c r="G15" s="39">
        <f>F15/'2021'!F15</f>
        <v>0.9041874892297088</v>
      </c>
      <c r="H15" s="35">
        <v>22290</v>
      </c>
      <c r="I15" s="39">
        <f>H15/'2021'!H15</f>
        <v>0.9717923006496054</v>
      </c>
      <c r="J15" s="35">
        <v>5845</v>
      </c>
      <c r="K15" s="39">
        <f>J15/'2021'!J15</f>
        <v>0.831082041802929</v>
      </c>
      <c r="L15" s="35">
        <v>14680</v>
      </c>
      <c r="M15" s="39">
        <f>L15/'2021'!L15</f>
        <v>0.9467913576265721</v>
      </c>
      <c r="N15" s="35">
        <f t="shared" si="1"/>
        <v>48062</v>
      </c>
      <c r="O15" s="39">
        <f>N15/'2021'!N15</f>
        <v>0.9372830453605835</v>
      </c>
      <c r="P15" s="35">
        <v>2569</v>
      </c>
      <c r="Q15" s="39">
        <f>P15/'2021'!P15</f>
        <v>0.685981308411215</v>
      </c>
      <c r="R15" s="35">
        <f t="shared" si="0"/>
        <v>50631</v>
      </c>
      <c r="S15" s="39">
        <f>R15/'2021'!R15</f>
        <v>0.920178834305654</v>
      </c>
      <c r="T15" s="35">
        <v>110967</v>
      </c>
      <c r="U15" s="41">
        <f>T15/'2021'!T15</f>
        <v>1.2105843079071392</v>
      </c>
    </row>
    <row r="16" spans="1:21" ht="12.75">
      <c r="A16" s="8" t="s">
        <v>25</v>
      </c>
      <c r="B16" s="35">
        <v>112997</v>
      </c>
      <c r="C16" s="39">
        <f>B16/'2021'!B16</f>
        <v>1.1703348489399386</v>
      </c>
      <c r="D16" s="35">
        <v>51731</v>
      </c>
      <c r="E16" s="39">
        <f>D16/'2021'!D16</f>
        <v>0.7994158643816353</v>
      </c>
      <c r="F16" s="35">
        <v>5285</v>
      </c>
      <c r="G16" s="39">
        <f>F16/'2021'!F16</f>
        <v>0.936890622230101</v>
      </c>
      <c r="H16" s="35">
        <v>20987</v>
      </c>
      <c r="I16" s="39">
        <f>H16/'2021'!H16</f>
        <v>0.8567171490386578</v>
      </c>
      <c r="J16" s="35">
        <v>6274</v>
      </c>
      <c r="K16" s="39">
        <f>J16/'2021'!J16</f>
        <v>0.7431888178156835</v>
      </c>
      <c r="L16" s="35">
        <v>14576</v>
      </c>
      <c r="M16" s="39">
        <f>L16/'2021'!L16</f>
        <v>0.8760668349561246</v>
      </c>
      <c r="N16" s="35">
        <f t="shared" si="1"/>
        <v>47122</v>
      </c>
      <c r="O16" s="39">
        <f>N16/'2021'!N16</f>
        <v>0.8533811438299105</v>
      </c>
      <c r="P16" s="35">
        <v>2579</v>
      </c>
      <c r="Q16" s="39">
        <f>P16/'2021'!P16</f>
        <v>0.5599218410768563</v>
      </c>
      <c r="R16" s="35">
        <f t="shared" si="0"/>
        <v>49701</v>
      </c>
      <c r="S16" s="39">
        <f>R16/'2021'!R16</f>
        <v>0.8307869751270394</v>
      </c>
      <c r="T16" s="35">
        <v>112997</v>
      </c>
      <c r="U16" s="41">
        <f>T16/'2021'!T16</f>
        <v>1.1703348489399386</v>
      </c>
    </row>
    <row r="17" spans="1:21" ht="12.75">
      <c r="A17" s="8" t="s">
        <v>26</v>
      </c>
      <c r="B17" s="35">
        <v>108331</v>
      </c>
      <c r="C17" s="39">
        <f>B17/'2021'!B17</f>
        <v>1.0784032651435966</v>
      </c>
      <c r="D17" s="35">
        <v>43625</v>
      </c>
      <c r="E17" s="39">
        <f>D17/'2021'!D17</f>
        <v>0.7146835733359546</v>
      </c>
      <c r="F17" s="35">
        <v>5181</v>
      </c>
      <c r="G17" s="39">
        <f>F17/'2021'!F17</f>
        <v>0.9614028576730377</v>
      </c>
      <c r="H17" s="35">
        <v>21162</v>
      </c>
      <c r="I17" s="39">
        <f>H17/'2021'!H17</f>
        <v>0.9078507078507079</v>
      </c>
      <c r="J17" s="35">
        <v>6078</v>
      </c>
      <c r="K17" s="39">
        <f>J17/'2021'!J17</f>
        <v>0.8017411950929957</v>
      </c>
      <c r="L17" s="35">
        <v>13539</v>
      </c>
      <c r="M17" s="39">
        <f>L17/'2021'!L17</f>
        <v>0.9141796083727212</v>
      </c>
      <c r="N17" s="35">
        <f t="shared" si="1"/>
        <v>45960</v>
      </c>
      <c r="O17" s="39">
        <f>N17/'2021'!N17</f>
        <v>0.8995889606576629</v>
      </c>
      <c r="P17" s="35">
        <v>2331</v>
      </c>
      <c r="Q17" s="39">
        <f>P17/'2021'!P17</f>
        <v>0.3854804035058707</v>
      </c>
      <c r="R17" s="35">
        <f t="shared" si="0"/>
        <v>48291</v>
      </c>
      <c r="S17" s="39">
        <f>R17/'2021'!R17</f>
        <v>0.8451791308609132</v>
      </c>
      <c r="T17" s="35">
        <v>108331</v>
      </c>
      <c r="U17" s="41">
        <f>T17/'2021'!T17</f>
        <v>1.0784032651435966</v>
      </c>
    </row>
    <row r="18" spans="1:21" ht="12.75">
      <c r="A18" s="10" t="s">
        <v>94</v>
      </c>
      <c r="B18" s="35">
        <f>B17</f>
        <v>108331</v>
      </c>
      <c r="C18" s="39">
        <f>B18/'2021'!B18</f>
        <v>1.0784032651435966</v>
      </c>
      <c r="D18" s="35">
        <f>SUM(D6:D17)</f>
        <v>653819</v>
      </c>
      <c r="E18" s="39">
        <f>D18/'2021'!D18</f>
        <v>0.9110149063234134</v>
      </c>
      <c r="F18" s="35">
        <f>SUM(F6:F17)</f>
        <v>67228</v>
      </c>
      <c r="G18" s="39">
        <f>F18/'2021'!F18</f>
        <v>0.8776615882713874</v>
      </c>
      <c r="H18" s="35">
        <f>SUM(H6:H17)</f>
        <v>276114</v>
      </c>
      <c r="I18" s="39">
        <f>H18/'2021'!H18</f>
        <v>0.9583697779999167</v>
      </c>
      <c r="J18" s="35">
        <f>SUM(J6:J17)</f>
        <v>83339</v>
      </c>
      <c r="K18" s="39">
        <f>J18/'2021'!J18</f>
        <v>0.8797065498495804</v>
      </c>
      <c r="L18" s="35">
        <f>SUM(L6:L17)</f>
        <v>171737</v>
      </c>
      <c r="M18" s="39">
        <f>L18/'2021'!L18</f>
        <v>0.9198898726786757</v>
      </c>
      <c r="N18" s="35">
        <f>SUM(N6:N17)</f>
        <v>598418</v>
      </c>
      <c r="O18" s="39">
        <f>N18/'2021'!N18</f>
        <v>0.9261501079495771</v>
      </c>
      <c r="P18" s="35">
        <f>SUM(P6:P17)</f>
        <v>47525</v>
      </c>
      <c r="Q18" s="39">
        <f>P18/'2021'!P18</f>
        <v>0.7087148438665036</v>
      </c>
      <c r="R18" s="35">
        <f>SUM(R6:R17)</f>
        <v>645943</v>
      </c>
      <c r="S18" s="39">
        <f>R18/'2021'!R18</f>
        <v>0.9057057486542913</v>
      </c>
      <c r="T18" s="35">
        <f>T17</f>
        <v>108331</v>
      </c>
      <c r="U18" s="41">
        <f>T18/'2021'!T18</f>
        <v>1.0784032651435966</v>
      </c>
    </row>
    <row r="19" spans="1:21" ht="12.75">
      <c r="A19" s="10" t="s">
        <v>28</v>
      </c>
      <c r="B19" s="36">
        <f>B11</f>
        <v>111480</v>
      </c>
      <c r="C19" s="39">
        <f>B19/'2021'!B19</f>
        <v>1.5762905985323021</v>
      </c>
      <c r="D19" s="36">
        <f>SUM(D6:D11)</f>
        <v>351966</v>
      </c>
      <c r="E19" s="39">
        <f>D19/'2021'!D19</f>
        <v>1.0329823202084947</v>
      </c>
      <c r="F19" s="36">
        <f>SUM(F6:F11)</f>
        <v>35142</v>
      </c>
      <c r="G19" s="39">
        <f>F19/'2021'!F19</f>
        <v>0.8305445263754964</v>
      </c>
      <c r="H19" s="36">
        <f>SUM(H6:H11)</f>
        <v>142745</v>
      </c>
      <c r="I19" s="39">
        <f>H19/'2021'!H19</f>
        <v>0.9793085942055831</v>
      </c>
      <c r="J19" s="36">
        <f>SUM(J6:J11)</f>
        <v>45756</v>
      </c>
      <c r="K19" s="39">
        <f>J19/'2021'!J19</f>
        <v>0.9357629302411191</v>
      </c>
      <c r="L19" s="36">
        <f>SUM(L6:L11)</f>
        <v>87549</v>
      </c>
      <c r="M19" s="39">
        <f>L19/'2021'!L19</f>
        <v>0.9343642941760317</v>
      </c>
      <c r="N19" s="36">
        <f>SUM(N6:N11)</f>
        <v>311192</v>
      </c>
      <c r="O19" s="39">
        <f>N19/'2021'!N19</f>
        <v>0.941098197895781</v>
      </c>
      <c r="P19" s="36">
        <f>SUM(P6:P11)</f>
        <v>29749</v>
      </c>
      <c r="Q19" s="39">
        <f>P19/'2021'!P19</f>
        <v>0.8427001303042321</v>
      </c>
      <c r="R19" s="36">
        <f>SUM(R6:R11)</f>
        <v>340941</v>
      </c>
      <c r="S19" s="39">
        <f>R19/'2021'!R19</f>
        <v>0.9316066027089578</v>
      </c>
      <c r="T19" s="36">
        <f>T11</f>
        <v>111480</v>
      </c>
      <c r="U19" s="41">
        <f>T19/'2021'!T19</f>
        <v>1.5762905985323021</v>
      </c>
    </row>
    <row r="20" spans="1:21" ht="12.75">
      <c r="A20" s="10" t="s">
        <v>29</v>
      </c>
      <c r="B20" s="36">
        <f>B17</f>
        <v>108331</v>
      </c>
      <c r="C20" s="39">
        <f>B20/'2021'!B20</f>
        <v>1.0784032651435966</v>
      </c>
      <c r="D20" s="36">
        <f>SUM(D12:D17)</f>
        <v>301853</v>
      </c>
      <c r="E20" s="39">
        <f>D20/'2021'!D20</f>
        <v>0.800768794070364</v>
      </c>
      <c r="F20" s="36">
        <f>SUM(F12:F17)</f>
        <v>32086</v>
      </c>
      <c r="G20" s="39">
        <f>F20/'2021'!F20</f>
        <v>0.9358065739201447</v>
      </c>
      <c r="H20" s="36">
        <f>SUM(H12:H17)</f>
        <v>133369</v>
      </c>
      <c r="I20" s="39">
        <f>H20/'2021'!H20</f>
        <v>0.9369287726471228</v>
      </c>
      <c r="J20" s="36">
        <f>SUM(J12:J17)</f>
        <v>37583</v>
      </c>
      <c r="K20" s="39">
        <f>J20/'2021'!J20</f>
        <v>0.819909245604084</v>
      </c>
      <c r="L20" s="36">
        <f>SUM(L12:L17)</f>
        <v>84188</v>
      </c>
      <c r="M20" s="39">
        <f>L20/'2021'!L20</f>
        <v>0.905305718648515</v>
      </c>
      <c r="N20" s="36">
        <f>SUM(N12:N17)</f>
        <v>287226</v>
      </c>
      <c r="O20" s="39">
        <f>N20/'2021'!N20</f>
        <v>0.9104816366898493</v>
      </c>
      <c r="P20" s="36">
        <f>SUM(P12:P17)</f>
        <v>17776</v>
      </c>
      <c r="Q20" s="39">
        <f>P20/'2021'!P20</f>
        <v>0.5597682327749087</v>
      </c>
      <c r="R20" s="36">
        <f>SUM(R12:R17)</f>
        <v>305002</v>
      </c>
      <c r="S20" s="39">
        <f>R20/'2021'!R20</f>
        <v>0.8784063221800462</v>
      </c>
      <c r="T20" s="36">
        <f>T17</f>
        <v>108331</v>
      </c>
      <c r="U20" s="41">
        <f>T20/'2021'!T20</f>
        <v>1.0784032651435966</v>
      </c>
    </row>
    <row r="21" spans="1:21" ht="12.75">
      <c r="A21" s="10" t="s">
        <v>30</v>
      </c>
      <c r="B21" s="36">
        <f>B8</f>
        <v>98686</v>
      </c>
      <c r="C21" s="39">
        <f>B21/'2021'!B21</f>
        <v>0.9999898669530941</v>
      </c>
      <c r="D21" s="36">
        <f>SUM(D6:D8)</f>
        <v>169033</v>
      </c>
      <c r="E21" s="39">
        <f>D21/'2021'!D21</f>
        <v>0.9762849502422909</v>
      </c>
      <c r="F21" s="36">
        <f>SUM(F6:F8)</f>
        <v>17488</v>
      </c>
      <c r="G21" s="39">
        <f>F21/'2021'!F21</f>
        <v>0.7942953172548485</v>
      </c>
      <c r="H21" s="36">
        <f>SUM(H6:H8)</f>
        <v>70884</v>
      </c>
      <c r="I21" s="39">
        <f>H21/'2021'!H21</f>
        <v>0.9889640739448902</v>
      </c>
      <c r="J21" s="36">
        <f>SUM(J6:J8)</f>
        <v>23670</v>
      </c>
      <c r="K21" s="39">
        <f>J21/'2021'!J21</f>
        <v>0.9152778314837013</v>
      </c>
      <c r="L21" s="36">
        <f>SUM(L6:L8)</f>
        <v>43409</v>
      </c>
      <c r="M21" s="39">
        <f>L21/'2021'!L21</f>
        <v>0.9094889899222695</v>
      </c>
      <c r="N21" s="36">
        <f>SUM(N6:N8)</f>
        <v>155451</v>
      </c>
      <c r="O21" s="39">
        <f>N21/'2021'!N21</f>
        <v>0.9292751162707285</v>
      </c>
      <c r="P21" s="36">
        <f>SUM(P6:P8)</f>
        <v>15351</v>
      </c>
      <c r="Q21" s="39">
        <f>P21/'2021'!P21</f>
        <v>0.9741100323624595</v>
      </c>
      <c r="R21" s="36">
        <f>SUM(R6:R8)</f>
        <v>170802</v>
      </c>
      <c r="S21" s="39">
        <f>R21/'2021'!R21</f>
        <v>0.9331351992176616</v>
      </c>
      <c r="T21" s="36">
        <f>T8</f>
        <v>98435</v>
      </c>
      <c r="U21" s="41">
        <f>T21/'2021'!T21</f>
        <v>1.1437418665179402</v>
      </c>
    </row>
    <row r="22" spans="1:21" ht="12.75">
      <c r="A22" s="10" t="s">
        <v>31</v>
      </c>
      <c r="B22" s="36">
        <f>B11</f>
        <v>111480</v>
      </c>
      <c r="C22" s="39">
        <f>B22/'2021'!B22</f>
        <v>1.5762905985323021</v>
      </c>
      <c r="D22" s="36">
        <f>SUM(D9:D11)</f>
        <v>182933</v>
      </c>
      <c r="E22" s="39">
        <f>D22/'2021'!D22</f>
        <v>1.0915573217812624</v>
      </c>
      <c r="F22" s="36">
        <f>SUM(F9:F11)</f>
        <v>17654</v>
      </c>
      <c r="G22" s="39">
        <f>F22/'2021'!F22</f>
        <v>0.8698694259669869</v>
      </c>
      <c r="H22" s="36">
        <f>SUM(H9:H11)</f>
        <v>71861</v>
      </c>
      <c r="I22" s="39">
        <f>H22/'2021'!H22</f>
        <v>0.9699673352590233</v>
      </c>
      <c r="J22" s="36">
        <f>SUM(J9:J11)</f>
        <v>22086</v>
      </c>
      <c r="K22" s="39">
        <f>J22/'2021'!J22</f>
        <v>0.9587602014238583</v>
      </c>
      <c r="L22" s="36">
        <f>SUM(L9:L11)</f>
        <v>44140</v>
      </c>
      <c r="M22" s="39">
        <f>L22/'2021'!L22</f>
        <v>0.960191429192952</v>
      </c>
      <c r="N22" s="36">
        <f>SUM(N9:N11)</f>
        <v>155741</v>
      </c>
      <c r="O22" s="39">
        <f>N22/'2021'!N22</f>
        <v>0.9532031312160698</v>
      </c>
      <c r="P22" s="36">
        <f>SUM(P9:P11)</f>
        <v>14398</v>
      </c>
      <c r="Q22" s="39">
        <f>P22/'2021'!P22</f>
        <v>0.7367343805966331</v>
      </c>
      <c r="R22" s="36">
        <f>SUM(R9:R11)</f>
        <v>170139</v>
      </c>
      <c r="S22" s="39">
        <f>R22/'2021'!R22</f>
        <v>0.9300770786639698</v>
      </c>
      <c r="T22" s="36">
        <f>T11</f>
        <v>111480</v>
      </c>
      <c r="U22" s="41">
        <f>T22/'2021'!T22</f>
        <v>1.5762905985323021</v>
      </c>
    </row>
    <row r="23" spans="1:21" ht="12.75">
      <c r="A23" s="10" t="s">
        <v>32</v>
      </c>
      <c r="B23" s="36">
        <f>B14</f>
        <v>113764</v>
      </c>
      <c r="C23" s="39">
        <f>B23/'2021'!B23</f>
        <v>1.2289245128116493</v>
      </c>
      <c r="D23" s="36">
        <f>SUM(D12:D14)</f>
        <v>158663</v>
      </c>
      <c r="E23" s="39">
        <f>D23/'2021'!D23</f>
        <v>0.80504041362444</v>
      </c>
      <c r="F23" s="36">
        <f>SUM(F12:F14)</f>
        <v>16373</v>
      </c>
      <c r="G23" s="39">
        <f>F23/'2021'!F23</f>
        <v>0.9380657728887362</v>
      </c>
      <c r="H23" s="36">
        <f>SUM(H12:H14)</f>
        <v>68930</v>
      </c>
      <c r="I23" s="39">
        <f>H23/'2021'!H23</f>
        <v>0.962669161906624</v>
      </c>
      <c r="J23" s="36">
        <f>SUM(J12:J14)</f>
        <v>19386</v>
      </c>
      <c r="K23" s="39">
        <f>J23/'2021'!J23</f>
        <v>0.850934948643666</v>
      </c>
      <c r="L23" s="36">
        <f>SUM(L12:L14)</f>
        <v>41393</v>
      </c>
      <c r="M23" s="39">
        <f>L23/'2021'!L23</f>
        <v>0.8990465020307986</v>
      </c>
      <c r="N23" s="36">
        <f>SUM(N12:N14)</f>
        <v>146082</v>
      </c>
      <c r="O23" s="39">
        <f>N23/'2021'!N23</f>
        <v>0.9252723587534837</v>
      </c>
      <c r="P23" s="36">
        <f>SUM(P12:P14)</f>
        <v>10297</v>
      </c>
      <c r="Q23" s="39">
        <f>P23/'2021'!P23</f>
        <v>0.5932135038598917</v>
      </c>
      <c r="R23" s="36">
        <f>SUM(R12:R14)</f>
        <v>156379</v>
      </c>
      <c r="S23" s="39">
        <f>R23/'2021'!R23</f>
        <v>0.8923806480329609</v>
      </c>
      <c r="T23" s="36">
        <f>T14</f>
        <v>113764</v>
      </c>
      <c r="U23" s="41">
        <f>T23/'2021'!T23</f>
        <v>1.2289245128116493</v>
      </c>
    </row>
    <row r="24" spans="1:21" ht="13.5" thickBot="1">
      <c r="A24" s="11" t="s">
        <v>33</v>
      </c>
      <c r="B24" s="38">
        <f>B17</f>
        <v>108331</v>
      </c>
      <c r="C24" s="40">
        <f>B24/'2021'!B24</f>
        <v>1.0784032651435966</v>
      </c>
      <c r="D24" s="38">
        <f>SUM(D15:D17)</f>
        <v>143190</v>
      </c>
      <c r="E24" s="40">
        <f>D24/'2021'!D24</f>
        <v>0.7960882207408808</v>
      </c>
      <c r="F24" s="38">
        <f>SUM(F15:F17)</f>
        <v>15713</v>
      </c>
      <c r="G24" s="40">
        <f>F24/'2021'!F24</f>
        <v>0.933464028990673</v>
      </c>
      <c r="H24" s="38">
        <f>SUM(H15:H17)</f>
        <v>64439</v>
      </c>
      <c r="I24" s="40">
        <f>H24/'2021'!H24</f>
        <v>0.9108758339929888</v>
      </c>
      <c r="J24" s="38">
        <f>SUM(J15:J17)</f>
        <v>18197</v>
      </c>
      <c r="K24" s="40">
        <f>J24/'2021'!J24</f>
        <v>0.7892522553782095</v>
      </c>
      <c r="L24" s="38">
        <f>SUM(L15:L17)</f>
        <v>42795</v>
      </c>
      <c r="M24" s="40">
        <f>L24/'2021'!L24</f>
        <v>0.9114433582518688</v>
      </c>
      <c r="N24" s="38">
        <f>SUM(N15:N17)</f>
        <v>141144</v>
      </c>
      <c r="O24" s="40">
        <f>N24/'2021'!N24</f>
        <v>0.8956633203457159</v>
      </c>
      <c r="P24" s="38">
        <f>SUM(P15:P17)</f>
        <v>7479</v>
      </c>
      <c r="Q24" s="40">
        <f>P24/'2021'!P24</f>
        <v>0.5194471454368662</v>
      </c>
      <c r="R24" s="38">
        <f>SUM(R15:R17)</f>
        <v>148623</v>
      </c>
      <c r="S24" s="40">
        <f>R24/'2021'!R24</f>
        <v>0.8641675969857662</v>
      </c>
      <c r="T24" s="38">
        <f>T18</f>
        <v>108331</v>
      </c>
      <c r="U24" s="42">
        <f>T24/'2021'!T24</f>
        <v>1.0784032651435966</v>
      </c>
    </row>
  </sheetData>
  <sheetProtection/>
  <mergeCells count="1">
    <mergeCell ref="A1:U1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4"/>
  <sheetViews>
    <sheetView zoomScale="85" zoomScaleNormal="85" zoomScalePageLayoutView="0" workbookViewId="0" topLeftCell="A1">
      <selection activeCell="B18" sqref="B18"/>
    </sheetView>
  </sheetViews>
  <sheetFormatPr defaultColWidth="9.00390625" defaultRowHeight="13.5"/>
  <cols>
    <col min="1" max="1" width="10.625" style="0" customWidth="1"/>
    <col min="2" max="3" width="9.25390625" style="0" customWidth="1"/>
    <col min="4" max="4" width="10.25390625" style="0" customWidth="1"/>
    <col min="5" max="5" width="9.25390625" style="0" customWidth="1"/>
    <col min="6" max="6" width="11.25390625" style="0" customWidth="1"/>
    <col min="7" max="9" width="9.25390625" style="0" customWidth="1"/>
    <col min="10" max="10" width="11.25390625" style="0" customWidth="1"/>
    <col min="11" max="17" width="9.25390625" style="0" customWidth="1"/>
    <col min="18" max="18" width="10.25390625" style="0" customWidth="1"/>
    <col min="19" max="21" width="9.25390625" style="0" customWidth="1"/>
  </cols>
  <sheetData>
    <row r="1" spans="1:21" ht="12.75">
      <c r="A1" s="69" t="s">
        <v>90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ht="13.5" thickBot="1">
      <c r="A2" s="3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2.75">
      <c r="A3" s="25"/>
      <c r="B3" s="28" t="s">
        <v>2</v>
      </c>
      <c r="C3" s="28" t="s">
        <v>3</v>
      </c>
      <c r="D3" s="30" t="s">
        <v>4</v>
      </c>
      <c r="E3" s="31"/>
      <c r="F3" s="28" t="s">
        <v>5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 t="s">
        <v>6</v>
      </c>
      <c r="S3" s="28" t="s">
        <v>3</v>
      </c>
      <c r="T3" s="31" t="s">
        <v>7</v>
      </c>
      <c r="U3" s="16" t="s">
        <v>3</v>
      </c>
    </row>
    <row r="4" spans="1:21" ht="12.75">
      <c r="A4" s="26"/>
      <c r="B4" s="22"/>
      <c r="C4" s="22"/>
      <c r="D4" s="19" t="s">
        <v>8</v>
      </c>
      <c r="E4" s="19" t="s">
        <v>3</v>
      </c>
      <c r="F4" s="21" t="s">
        <v>9</v>
      </c>
      <c r="G4" s="21"/>
      <c r="H4" s="21"/>
      <c r="I4" s="21"/>
      <c r="J4" s="21"/>
      <c r="K4" s="21"/>
      <c r="L4" s="21"/>
      <c r="M4" s="21"/>
      <c r="N4" s="21"/>
      <c r="O4" s="21"/>
      <c r="P4" s="21" t="s">
        <v>10</v>
      </c>
      <c r="Q4" s="22"/>
      <c r="R4" s="22"/>
      <c r="S4" s="22"/>
      <c r="T4" s="32"/>
      <c r="U4" s="17"/>
    </row>
    <row r="5" spans="1:21" ht="13.5" thickBot="1">
      <c r="A5" s="27"/>
      <c r="B5" s="29"/>
      <c r="C5" s="29"/>
      <c r="D5" s="20"/>
      <c r="E5" s="20"/>
      <c r="F5" s="1" t="s">
        <v>11</v>
      </c>
      <c r="G5" s="1" t="s">
        <v>3</v>
      </c>
      <c r="H5" s="1" t="s">
        <v>12</v>
      </c>
      <c r="I5" s="1" t="s">
        <v>3</v>
      </c>
      <c r="J5" s="1" t="s">
        <v>13</v>
      </c>
      <c r="K5" s="1" t="s">
        <v>3</v>
      </c>
      <c r="L5" s="1" t="s">
        <v>14</v>
      </c>
      <c r="M5" s="1" t="s">
        <v>3</v>
      </c>
      <c r="N5" s="1" t="s">
        <v>15</v>
      </c>
      <c r="O5" s="1" t="s">
        <v>3</v>
      </c>
      <c r="P5" s="1" t="s">
        <v>8</v>
      </c>
      <c r="Q5" s="1" t="s">
        <v>3</v>
      </c>
      <c r="R5" s="29"/>
      <c r="S5" s="29"/>
      <c r="T5" s="33"/>
      <c r="U5" s="18"/>
    </row>
    <row r="6" spans="1:21" ht="12.75">
      <c r="A6" s="2">
        <v>44197</v>
      </c>
      <c r="B6" s="35">
        <v>95966</v>
      </c>
      <c r="C6" s="39">
        <f>B6/'2020'!B6</f>
        <v>1.0298880673098594</v>
      </c>
      <c r="D6" s="35">
        <v>57235</v>
      </c>
      <c r="E6" s="39">
        <f>D6/'2020'!D6</f>
        <v>1.0356651708164446</v>
      </c>
      <c r="F6" s="35">
        <v>6490</v>
      </c>
      <c r="G6" s="39">
        <f>F6/'2020'!F6</f>
        <v>1.0520343653752635</v>
      </c>
      <c r="H6" s="35">
        <v>20052</v>
      </c>
      <c r="I6" s="39">
        <f>H6/'2020'!H6</f>
        <v>1.0212895996740348</v>
      </c>
      <c r="J6" s="35">
        <v>8006</v>
      </c>
      <c r="K6" s="39">
        <f>J6/'2020'!J6</f>
        <v>1.156268053148469</v>
      </c>
      <c r="L6" s="35">
        <v>14192</v>
      </c>
      <c r="M6" s="39">
        <f>L6/'2020'!L6</f>
        <v>0.9910614525139665</v>
      </c>
      <c r="N6" s="35">
        <f>F6+H6+J6+L6</f>
        <v>48740</v>
      </c>
      <c r="O6" s="39">
        <f>N6/'2020'!N6</f>
        <v>1.0359852913044403</v>
      </c>
      <c r="P6" s="35">
        <v>3624</v>
      </c>
      <c r="Q6" s="39">
        <f>P6/'2020'!P6</f>
        <v>1.1188638468663168</v>
      </c>
      <c r="R6" s="35">
        <f aca="true" t="shared" si="0" ref="R6:R17">N6+P6</f>
        <v>52364</v>
      </c>
      <c r="S6" s="39">
        <f>R6/'2020'!R6</f>
        <v>1.0413236288430179</v>
      </c>
      <c r="T6" s="35">
        <v>100837</v>
      </c>
      <c r="U6" s="43">
        <f>T6/'2020'!T6</f>
        <v>1.032214146790869</v>
      </c>
    </row>
    <row r="7" spans="1:21" ht="12.75">
      <c r="A7" s="8" t="s">
        <v>16</v>
      </c>
      <c r="B7" s="35">
        <v>100837</v>
      </c>
      <c r="C7" s="39">
        <f>B7/'2020'!B7</f>
        <v>1.032214146790869</v>
      </c>
      <c r="D7" s="35">
        <v>56505</v>
      </c>
      <c r="E7" s="39">
        <f>D7/'2020'!D7</f>
        <v>1.0296663447345882</v>
      </c>
      <c r="F7" s="35">
        <v>6995</v>
      </c>
      <c r="G7" s="39">
        <f>F7/'2020'!F7</f>
        <v>1.151250822909809</v>
      </c>
      <c r="H7" s="35">
        <v>23465</v>
      </c>
      <c r="I7" s="39">
        <f>H7/'2020'!H7</f>
        <v>1.1076233183856503</v>
      </c>
      <c r="J7" s="35">
        <v>7890</v>
      </c>
      <c r="K7" s="39">
        <f>J7/'2020'!J7</f>
        <v>1.1285939064511514</v>
      </c>
      <c r="L7" s="35">
        <v>15131</v>
      </c>
      <c r="M7" s="39">
        <f>L7/'2020'!L7</f>
        <v>1.0251355013550136</v>
      </c>
      <c r="N7" s="35">
        <f aca="true" t="shared" si="1" ref="N7:N17">F7+H7+J7+L7</f>
        <v>53481</v>
      </c>
      <c r="O7" s="39">
        <f>N7/'2020'!N7</f>
        <v>1.0911817514078186</v>
      </c>
      <c r="P7" s="35">
        <v>5174</v>
      </c>
      <c r="Q7" s="39">
        <f>P7/'2020'!P7</f>
        <v>1.332818134981968</v>
      </c>
      <c r="R7" s="35">
        <f t="shared" si="0"/>
        <v>58655</v>
      </c>
      <c r="S7" s="39">
        <f>R7/'2020'!R7</f>
        <v>1.1089159450977426</v>
      </c>
      <c r="T7" s="35">
        <v>98687</v>
      </c>
      <c r="U7" s="41">
        <f>T7/'2020'!T7</f>
        <v>0.9897203947368421</v>
      </c>
    </row>
    <row r="8" spans="1:21" ht="12.75">
      <c r="A8" s="8" t="s">
        <v>17</v>
      </c>
      <c r="B8" s="35">
        <v>98687</v>
      </c>
      <c r="C8" s="39">
        <f>B8/'2020'!B8</f>
        <v>0.9897203947368421</v>
      </c>
      <c r="D8" s="35">
        <v>59399</v>
      </c>
      <c r="E8" s="39">
        <f>D8/'2020'!D8</f>
        <v>0.9093539497856705</v>
      </c>
      <c r="F8" s="35">
        <v>8532</v>
      </c>
      <c r="G8" s="39">
        <f>F8/'2020'!F8</f>
        <v>1.1732673267326732</v>
      </c>
      <c r="H8" s="35">
        <v>28158</v>
      </c>
      <c r="I8" s="39">
        <f>H8/'2020'!H8</f>
        <v>1.1175583425940625</v>
      </c>
      <c r="J8" s="35">
        <v>9965</v>
      </c>
      <c r="K8" s="39">
        <f>J8/'2020'!J8</f>
        <v>1.1516237143187333</v>
      </c>
      <c r="L8" s="35">
        <v>18406</v>
      </c>
      <c r="M8" s="39">
        <f>L8/'2020'!L8</f>
        <v>1.1305896805896807</v>
      </c>
      <c r="N8" s="35">
        <f t="shared" si="1"/>
        <v>65061</v>
      </c>
      <c r="O8" s="39">
        <f>N8/'2020'!N8</f>
        <v>1.1334471524886327</v>
      </c>
      <c r="P8" s="35">
        <v>6961</v>
      </c>
      <c r="Q8" s="39">
        <f>P8/'2020'!P8</f>
        <v>1.7936098943571244</v>
      </c>
      <c r="R8" s="35">
        <f t="shared" si="0"/>
        <v>72022</v>
      </c>
      <c r="S8" s="39">
        <f>R8/'2020'!R8</f>
        <v>1.175255376782742</v>
      </c>
      <c r="T8" s="35">
        <v>86064</v>
      </c>
      <c r="U8" s="41">
        <f>T8/'2020'!T8</f>
        <v>0.8295325301204819</v>
      </c>
    </row>
    <row r="9" spans="1:21" ht="12.75">
      <c r="A9" s="8" t="s">
        <v>18</v>
      </c>
      <c r="B9" s="35">
        <v>86064</v>
      </c>
      <c r="C9" s="39">
        <f>B9/'2020'!B9</f>
        <v>0.8295325301204819</v>
      </c>
      <c r="D9" s="35">
        <v>63021</v>
      </c>
      <c r="E9" s="39">
        <f>D9/'2020'!D9</f>
        <v>1.170958751393534</v>
      </c>
      <c r="F9" s="35">
        <v>6962</v>
      </c>
      <c r="G9" s="39">
        <f>F9/'2020'!F9</f>
        <v>1.0664828431372548</v>
      </c>
      <c r="H9" s="35">
        <v>24076</v>
      </c>
      <c r="I9" s="39">
        <f>H9/'2020'!H9</f>
        <v>1.0376244451148557</v>
      </c>
      <c r="J9" s="35">
        <v>6461</v>
      </c>
      <c r="K9" s="39">
        <f>J9/'2020'!J9</f>
        <v>1.0364132178376644</v>
      </c>
      <c r="L9" s="35">
        <v>15603</v>
      </c>
      <c r="M9" s="39">
        <f>L9/'2020'!L9</f>
        <v>1.0225440723507437</v>
      </c>
      <c r="N9" s="35">
        <f t="shared" si="1"/>
        <v>53102</v>
      </c>
      <c r="O9" s="39">
        <f>N9/'2020'!N9</f>
        <v>1.03666250195221</v>
      </c>
      <c r="P9" s="35">
        <v>8185</v>
      </c>
      <c r="Q9" s="39">
        <f>P9/'2020'!P9</f>
        <v>2.2748749305169538</v>
      </c>
      <c r="R9" s="35">
        <f t="shared" si="0"/>
        <v>61287</v>
      </c>
      <c r="S9" s="39">
        <f>R9/'2020'!R9</f>
        <v>1.1179271095545584</v>
      </c>
      <c r="T9" s="35">
        <v>87798</v>
      </c>
      <c r="U9" s="41">
        <f>T9/'2020'!T9</f>
        <v>0.8544983843967766</v>
      </c>
    </row>
    <row r="10" spans="1:21" ht="12.75">
      <c r="A10" s="8" t="s">
        <v>19</v>
      </c>
      <c r="B10" s="35">
        <v>87798</v>
      </c>
      <c r="C10" s="39">
        <f>B10/'2020'!B10</f>
        <v>0.8544983843967766</v>
      </c>
      <c r="D10" s="35">
        <v>55648</v>
      </c>
      <c r="E10" s="39">
        <f>D10/'2020'!D10</f>
        <v>0.9301330480711373</v>
      </c>
      <c r="F10" s="35">
        <v>6531</v>
      </c>
      <c r="G10" s="39">
        <f>F10/'2020'!F10</f>
        <v>1.424116877453118</v>
      </c>
      <c r="H10" s="35">
        <v>23295</v>
      </c>
      <c r="I10" s="39">
        <f>H10/'2020'!H10</f>
        <v>1.2406795909671922</v>
      </c>
      <c r="J10" s="35">
        <v>7322</v>
      </c>
      <c r="K10" s="39">
        <f>J10/'2020'!J10</f>
        <v>1.31856654060868</v>
      </c>
      <c r="L10" s="35">
        <v>14102</v>
      </c>
      <c r="M10" s="39">
        <f>L10/'2020'!L10</f>
        <v>1.0191515501915156</v>
      </c>
      <c r="N10" s="35">
        <f t="shared" si="1"/>
        <v>51250</v>
      </c>
      <c r="O10" s="39">
        <f>N10/'2020'!N10</f>
        <v>1.1987743263473054</v>
      </c>
      <c r="P10" s="35">
        <v>5582</v>
      </c>
      <c r="Q10" s="39">
        <f>P10/'2020'!P10</f>
        <v>1.328731254463223</v>
      </c>
      <c r="R10" s="35">
        <f t="shared" si="0"/>
        <v>56832</v>
      </c>
      <c r="S10" s="39">
        <f>R10/'2020'!R10</f>
        <v>1.210401891252955</v>
      </c>
      <c r="T10" s="35">
        <v>86614</v>
      </c>
      <c r="U10" s="41">
        <f>T10/'2020'!T10</f>
        <v>0.7491070115807409</v>
      </c>
    </row>
    <row r="11" spans="1:21" ht="12.75">
      <c r="A11" s="8" t="s">
        <v>20</v>
      </c>
      <c r="B11" s="35">
        <v>70723</v>
      </c>
      <c r="C11" s="39">
        <f>B11/'2020'!B11</f>
        <v>0.6116689585982028</v>
      </c>
      <c r="D11" s="35">
        <v>48920</v>
      </c>
      <c r="E11" s="39">
        <f>D11/'2020'!D11</f>
        <v>0.9459720771937966</v>
      </c>
      <c r="F11" s="35">
        <v>6802</v>
      </c>
      <c r="G11" s="39">
        <f>F11/'2020'!F11</f>
        <v>1.409740932642487</v>
      </c>
      <c r="H11" s="35">
        <v>26715</v>
      </c>
      <c r="I11" s="39">
        <f>H11/'2020'!H11</f>
        <v>1.3406433482210067</v>
      </c>
      <c r="J11" s="35">
        <v>9253</v>
      </c>
      <c r="K11" s="39">
        <f>J11/'2020'!J11</f>
        <v>1.5434528773978315</v>
      </c>
      <c r="L11" s="35">
        <v>16265</v>
      </c>
      <c r="M11" s="39">
        <f>L11/'2020'!L11</f>
        <v>1.207139676413834</v>
      </c>
      <c r="N11" s="35">
        <f t="shared" si="1"/>
        <v>59035</v>
      </c>
      <c r="O11" s="39">
        <f>N11/'2020'!N11</f>
        <v>1.3349992085208384</v>
      </c>
      <c r="P11" s="35">
        <v>5776</v>
      </c>
      <c r="Q11" s="39">
        <f>P11/'2020'!P11</f>
        <v>0.9618651124063281</v>
      </c>
      <c r="R11" s="35">
        <f t="shared" si="0"/>
        <v>64811</v>
      </c>
      <c r="S11" s="39">
        <f>R11/'2020'!R11</f>
        <v>1.2903874487317326</v>
      </c>
      <c r="T11" s="35">
        <v>70723</v>
      </c>
      <c r="U11" s="41">
        <f>T11/'2020'!T11</f>
        <v>0.6038971573976826</v>
      </c>
    </row>
    <row r="12" spans="1:21" ht="12.75">
      <c r="A12" s="8" t="s">
        <v>21</v>
      </c>
      <c r="B12" s="35">
        <v>79492</v>
      </c>
      <c r="C12" s="39">
        <f>B12/'2020'!B12</f>
        <v>0.6787748375472842</v>
      </c>
      <c r="D12" s="35">
        <v>65592</v>
      </c>
      <c r="E12" s="39">
        <f>D12/'2020'!D12</f>
        <v>1.2073776828774436</v>
      </c>
      <c r="F12" s="35">
        <v>6419</v>
      </c>
      <c r="G12" s="39">
        <f>F12/'2020'!F12</f>
        <v>0.9858700660420826</v>
      </c>
      <c r="H12" s="35">
        <v>23544</v>
      </c>
      <c r="I12" s="39">
        <f>H12/'2020'!H12</f>
        <v>0.923583869449239</v>
      </c>
      <c r="J12" s="35">
        <v>6949</v>
      </c>
      <c r="K12" s="39">
        <f>J12/'2020'!J12</f>
        <v>0.8808467486373431</v>
      </c>
      <c r="L12" s="35">
        <v>15213</v>
      </c>
      <c r="M12" s="39">
        <f>L12/'2020'!L12</f>
        <v>0.968364099299809</v>
      </c>
      <c r="N12" s="35">
        <f t="shared" si="1"/>
        <v>52125</v>
      </c>
      <c r="O12" s="39">
        <f>N12/'2020'!N12</f>
        <v>0.9374662781914319</v>
      </c>
      <c r="P12" s="35">
        <v>4698</v>
      </c>
      <c r="Q12" s="39">
        <f>P12/'2020'!P12</f>
        <v>1.0804967801287948</v>
      </c>
      <c r="R12" s="35">
        <f t="shared" si="0"/>
        <v>56823</v>
      </c>
      <c r="S12" s="39">
        <f>R12/'2020'!R12</f>
        <v>0.9478398665554629</v>
      </c>
      <c r="T12" s="35">
        <v>79492</v>
      </c>
      <c r="U12" s="41">
        <f>T12/'2020'!T12</f>
        <v>0.7130158673208535</v>
      </c>
    </row>
    <row r="13" spans="1:21" ht="12.75">
      <c r="A13" s="8" t="s">
        <v>22</v>
      </c>
      <c r="B13" s="35">
        <v>92559</v>
      </c>
      <c r="C13" s="39">
        <f>B13/'2020'!B13</f>
        <v>0.8302223577636855</v>
      </c>
      <c r="D13" s="35">
        <v>66191</v>
      </c>
      <c r="E13" s="39">
        <f>D13/'2020'!D13</f>
        <v>1.2430468177806155</v>
      </c>
      <c r="F13" s="35">
        <v>5141</v>
      </c>
      <c r="G13" s="39">
        <f>F13/'2020'!F13</f>
        <v>1.1718714383405515</v>
      </c>
      <c r="H13" s="35">
        <v>22247</v>
      </c>
      <c r="I13" s="39">
        <f>H13/'2020'!H13</f>
        <v>1.092359815378572</v>
      </c>
      <c r="J13" s="35">
        <v>6884</v>
      </c>
      <c r="K13" s="39">
        <f>J13/'2020'!J13</f>
        <v>1.1661866847365747</v>
      </c>
      <c r="L13" s="35">
        <v>12942</v>
      </c>
      <c r="M13" s="39">
        <f>L13/'2020'!L13</f>
        <v>0.9722785665990534</v>
      </c>
      <c r="N13" s="35">
        <v>47214</v>
      </c>
      <c r="O13" s="39">
        <f>N13/'2020'!N13</f>
        <v>1.0738508426774627</v>
      </c>
      <c r="P13" s="35">
        <v>5910</v>
      </c>
      <c r="Q13" s="39">
        <f>P13/'2020'!P13</f>
        <v>1.5524034672970843</v>
      </c>
      <c r="R13" s="35">
        <f t="shared" si="0"/>
        <v>53124</v>
      </c>
      <c r="S13" s="39">
        <f>R13/'2020'!R13</f>
        <v>1.1119855988613052</v>
      </c>
      <c r="T13" s="35">
        <v>92559</v>
      </c>
      <c r="U13" s="41">
        <f>T13/'2020'!T13</f>
        <v>0.7913595868743695</v>
      </c>
    </row>
    <row r="14" spans="1:21" ht="12.75">
      <c r="A14" s="8" t="s">
        <v>23</v>
      </c>
      <c r="B14" s="35">
        <v>92572</v>
      </c>
      <c r="C14" s="39">
        <f>B14/'2020'!B14</f>
        <v>0.7914707340845745</v>
      </c>
      <c r="D14" s="35">
        <v>65304</v>
      </c>
      <c r="E14" s="39">
        <f>D14/'2020'!D14</f>
        <v>1.3108514994580271</v>
      </c>
      <c r="F14" s="35">
        <v>5894</v>
      </c>
      <c r="G14" s="39">
        <f>F14/'2020'!F14</f>
        <v>0.9199313251131574</v>
      </c>
      <c r="H14" s="35">
        <v>25812</v>
      </c>
      <c r="I14" s="39">
        <f>H14/'2020'!H14</f>
        <v>1.0129105678295334</v>
      </c>
      <c r="J14" s="35">
        <v>8949</v>
      </c>
      <c r="K14" s="39">
        <f>J14/'2020'!J14</f>
        <v>0.9456831871499525</v>
      </c>
      <c r="L14" s="35">
        <v>17886</v>
      </c>
      <c r="M14" s="39">
        <f>L14/'2020'!L14</f>
        <v>0.9647769566859054</v>
      </c>
      <c r="N14" s="35">
        <v>58541</v>
      </c>
      <c r="O14" s="39">
        <f>N14/'2020'!N14</f>
        <v>0.9774427302477794</v>
      </c>
      <c r="P14" s="35">
        <v>6750</v>
      </c>
      <c r="Q14" s="39">
        <f>P14/'2020'!P14</f>
        <v>2.1823472356935016</v>
      </c>
      <c r="R14" s="35">
        <f t="shared" si="0"/>
        <v>65291</v>
      </c>
      <c r="S14" s="39">
        <f>R14/'2020'!R14</f>
        <v>1.036611891720251</v>
      </c>
      <c r="T14" s="35">
        <v>92572</v>
      </c>
      <c r="U14" s="41">
        <f>T14/'2020'!T14</f>
        <v>0.8918734043065658</v>
      </c>
    </row>
    <row r="15" spans="1:21" ht="12.75">
      <c r="A15" s="8" t="s">
        <v>24</v>
      </c>
      <c r="B15" s="35">
        <v>91664</v>
      </c>
      <c r="C15" s="39">
        <f>B15/'2020'!B15</f>
        <v>0.8831253913965027</v>
      </c>
      <c r="D15" s="35">
        <v>54115</v>
      </c>
      <c r="E15" s="39">
        <f>D15/'2020'!D15</f>
        <v>1.164214104384493</v>
      </c>
      <c r="F15" s="35">
        <v>5803</v>
      </c>
      <c r="G15" s="39">
        <f>F15/'2020'!F15</f>
        <v>0.9940047961630696</v>
      </c>
      <c r="H15" s="35">
        <v>22937</v>
      </c>
      <c r="I15" s="39">
        <f>H15/'2020'!H15</f>
        <v>0.9869196678284067</v>
      </c>
      <c r="J15" s="35">
        <v>7033</v>
      </c>
      <c r="K15" s="39">
        <f>J15/'2020'!J15</f>
        <v>1.1086065573770492</v>
      </c>
      <c r="L15" s="35">
        <v>15505</v>
      </c>
      <c r="M15" s="39">
        <f>L15/'2020'!L15</f>
        <v>0.9170215282706411</v>
      </c>
      <c r="N15" s="35">
        <f t="shared" si="1"/>
        <v>51278</v>
      </c>
      <c r="O15" s="39">
        <f>N15/'2020'!N15</f>
        <v>0.9798780837362175</v>
      </c>
      <c r="P15" s="35">
        <v>3745</v>
      </c>
      <c r="Q15" s="39">
        <f>P15/'2020'!P15</f>
        <v>0.9664516129032258</v>
      </c>
      <c r="R15" s="35">
        <f t="shared" si="0"/>
        <v>55023</v>
      </c>
      <c r="S15" s="39">
        <f>R15/'2020'!R15</f>
        <v>0.9789524250080063</v>
      </c>
      <c r="T15" s="35">
        <v>91664</v>
      </c>
      <c r="U15" s="41">
        <f>T15/'2020'!T15</f>
        <v>0.9744129434150801</v>
      </c>
    </row>
    <row r="16" spans="1:21" ht="12.75">
      <c r="A16" s="8" t="s">
        <v>25</v>
      </c>
      <c r="B16" s="35">
        <v>96551</v>
      </c>
      <c r="C16" s="39">
        <f>B16/'2020'!B16</f>
        <v>1.0263630661946828</v>
      </c>
      <c r="D16" s="35">
        <v>64711</v>
      </c>
      <c r="E16" s="39">
        <f>D16/'2020'!D16</f>
        <v>1.1404226071938388</v>
      </c>
      <c r="F16" s="35">
        <v>5641</v>
      </c>
      <c r="G16" s="39">
        <f>F16/'2020'!F16</f>
        <v>0.8825093867334167</v>
      </c>
      <c r="H16" s="35">
        <v>24497</v>
      </c>
      <c r="I16" s="39">
        <f>H16/'2020'!H16</f>
        <v>1.0208359378255616</v>
      </c>
      <c r="J16" s="35">
        <v>8442</v>
      </c>
      <c r="K16" s="39">
        <f>J16/'2020'!J16</f>
        <v>1.0358282208588958</v>
      </c>
      <c r="L16" s="35">
        <v>16638</v>
      </c>
      <c r="M16" s="39">
        <f>L16/'2020'!L16</f>
        <v>1.0553758325404377</v>
      </c>
      <c r="N16" s="35">
        <f t="shared" si="1"/>
        <v>55218</v>
      </c>
      <c r="O16" s="39">
        <f>N16/'2020'!N16</f>
        <v>1.0168311726576311</v>
      </c>
      <c r="P16" s="35">
        <v>4606</v>
      </c>
      <c r="Q16" s="39">
        <f>P16/'2020'!P16</f>
        <v>0.9173471420035849</v>
      </c>
      <c r="R16" s="35">
        <f t="shared" si="0"/>
        <v>59824</v>
      </c>
      <c r="S16" s="39">
        <f>R16/'2020'!R16</f>
        <v>1.0084112937210283</v>
      </c>
      <c r="T16" s="35">
        <v>96551</v>
      </c>
      <c r="U16" s="41">
        <f>T16/'2020'!T16</f>
        <v>1.0553290559520816</v>
      </c>
    </row>
    <row r="17" spans="1:21" ht="12.75">
      <c r="A17" s="8" t="s">
        <v>26</v>
      </c>
      <c r="B17" s="35">
        <v>100455</v>
      </c>
      <c r="C17" s="39">
        <f>B17/'2020'!B17</f>
        <v>1.0980008525615101</v>
      </c>
      <c r="D17" s="35">
        <v>61041</v>
      </c>
      <c r="E17" s="39">
        <f>D17/'2020'!D17</f>
        <v>1.0519594664460759</v>
      </c>
      <c r="F17" s="35">
        <v>5389</v>
      </c>
      <c r="G17" s="39">
        <f>F17/'2020'!F17</f>
        <v>0.8947368421052632</v>
      </c>
      <c r="H17" s="35">
        <v>23310</v>
      </c>
      <c r="I17" s="39">
        <f>H17/'2020'!H17</f>
        <v>1.1169142309535218</v>
      </c>
      <c r="J17" s="35">
        <v>7581</v>
      </c>
      <c r="K17" s="39">
        <f>J17/'2020'!J17</f>
        <v>0.9247377409124177</v>
      </c>
      <c r="L17" s="35">
        <v>14810</v>
      </c>
      <c r="M17" s="39">
        <f>L17/'2020'!L17</f>
        <v>1.0617248548283031</v>
      </c>
      <c r="N17" s="35">
        <f t="shared" si="1"/>
        <v>51090</v>
      </c>
      <c r="O17" s="39">
        <f>N17/'2020'!N17</f>
        <v>1.0418026101141924</v>
      </c>
      <c r="P17" s="35">
        <v>6047</v>
      </c>
      <c r="Q17" s="39">
        <f>P17/'2020'!P17</f>
        <v>1.3410955866045686</v>
      </c>
      <c r="R17" s="35">
        <f t="shared" si="0"/>
        <v>57137</v>
      </c>
      <c r="S17" s="39">
        <f>R17/'2020'!R17</f>
        <v>1.067004052363256</v>
      </c>
      <c r="T17" s="35">
        <v>100455</v>
      </c>
      <c r="U17" s="41">
        <f>T17/'2020'!T17</f>
        <v>1.046776983514995</v>
      </c>
    </row>
    <row r="18" spans="1:21" ht="12.75">
      <c r="A18" s="10" t="s">
        <v>95</v>
      </c>
      <c r="B18" s="35">
        <f>B17</f>
        <v>100455</v>
      </c>
      <c r="C18" s="39">
        <f>B18/'2020'!B18</f>
        <v>1.0980008525615101</v>
      </c>
      <c r="D18" s="35">
        <f>SUM(D6:D17)</f>
        <v>717682</v>
      </c>
      <c r="E18" s="39">
        <f>D18/'2020'!D18</f>
        <v>1.0882758348787733</v>
      </c>
      <c r="F18" s="35">
        <f>SUM(F6:F17)</f>
        <v>76599</v>
      </c>
      <c r="G18" s="39">
        <f>F18/'2020'!F18</f>
        <v>1.0786464640775058</v>
      </c>
      <c r="H18" s="35">
        <f>SUM(H6:H17)</f>
        <v>288108</v>
      </c>
      <c r="I18" s="39">
        <f>H18/'2020'!H18</f>
        <v>1.0775629277779855</v>
      </c>
      <c r="J18" s="35">
        <f>SUM(J6:J17)</f>
        <v>94735</v>
      </c>
      <c r="K18" s="39">
        <f>J18/'2020'!J18</f>
        <v>1.097778601805393</v>
      </c>
      <c r="L18" s="35">
        <f>SUM(L6:L17)</f>
        <v>186693</v>
      </c>
      <c r="M18" s="39">
        <f>L18/'2020'!L18</f>
        <v>1.0251548497627834</v>
      </c>
      <c r="N18" s="35">
        <f>SUM(N6:N17)</f>
        <v>646135</v>
      </c>
      <c r="O18" s="39">
        <f>N18/'2020'!N18</f>
        <v>1.064835948997434</v>
      </c>
      <c r="P18" s="35">
        <f>SUM(P6:P17)</f>
        <v>67058</v>
      </c>
      <c r="Q18" s="39">
        <f>P18/'2020'!P18</f>
        <v>1.3558300814816313</v>
      </c>
      <c r="R18" s="35">
        <f>SUM(R6:R17)</f>
        <v>713193</v>
      </c>
      <c r="S18" s="39">
        <f>R18/'2020'!R18</f>
        <v>1.0867669736625565</v>
      </c>
      <c r="T18" s="35">
        <f>T17</f>
        <v>100455</v>
      </c>
      <c r="U18" s="41">
        <f>T18/'2020'!T18</f>
        <v>1.046776983514995</v>
      </c>
    </row>
    <row r="19" spans="1:21" ht="12.75">
      <c r="A19" s="10" t="s">
        <v>28</v>
      </c>
      <c r="B19" s="36">
        <f>B11</f>
        <v>70723</v>
      </c>
      <c r="C19" s="39">
        <f>B19/'2020'!B19</f>
        <v>0.6116689585982028</v>
      </c>
      <c r="D19" s="36">
        <f>SUM(D6:D11)</f>
        <v>340728</v>
      </c>
      <c r="E19" s="39">
        <f>D19/'2020'!D19</f>
        <v>0.9997212629429352</v>
      </c>
      <c r="F19" s="36">
        <f>SUM(F6:F11)</f>
        <v>42312</v>
      </c>
      <c r="G19" s="39">
        <f>F19/'2020'!F19</f>
        <v>1.1933664259927799</v>
      </c>
      <c r="H19" s="36">
        <f>SUM(H6:H11)</f>
        <v>145761</v>
      </c>
      <c r="I19" s="39">
        <f>H19/'2020'!H19</f>
        <v>1.139461073631382</v>
      </c>
      <c r="J19" s="36">
        <f>SUM(J6:J11)</f>
        <v>48897</v>
      </c>
      <c r="K19" s="39">
        <f>J19/'2020'!J19</f>
        <v>1.2118215613382899</v>
      </c>
      <c r="L19" s="36">
        <f>SUM(L6:L11)</f>
        <v>93699</v>
      </c>
      <c r="M19" s="39">
        <f>L19/'2020'!L19</f>
        <v>1.0656090071647901</v>
      </c>
      <c r="N19" s="36">
        <f>SUM(N6:N11)</f>
        <v>330669</v>
      </c>
      <c r="O19" s="39">
        <f>N19/'2020'!N19</f>
        <v>1.133759861755418</v>
      </c>
      <c r="P19" s="36">
        <f>SUM(P6:P11)</f>
        <v>35302</v>
      </c>
      <c r="Q19" s="39">
        <f>P19/'2020'!P19</f>
        <v>1.4231234378779327</v>
      </c>
      <c r="R19" s="36">
        <f>SUM(R6:R11)</f>
        <v>365971</v>
      </c>
      <c r="S19" s="39">
        <f>R19/'2020'!R19</f>
        <v>1.156441669326272</v>
      </c>
      <c r="T19" s="36">
        <f>T11</f>
        <v>70723</v>
      </c>
      <c r="U19" s="41">
        <f>T19/'2020'!T19</f>
        <v>0.6038971573976826</v>
      </c>
    </row>
    <row r="20" spans="1:21" ht="12.75">
      <c r="A20" s="10" t="s">
        <v>29</v>
      </c>
      <c r="B20" s="36">
        <f>B17</f>
        <v>100455</v>
      </c>
      <c r="C20" s="39">
        <f>B20/'2020'!B20</f>
        <v>1.0980008525615101</v>
      </c>
      <c r="D20" s="36">
        <f>SUM(D12:D17)</f>
        <v>376954</v>
      </c>
      <c r="E20" s="39">
        <f>D20/'2020'!D20</f>
        <v>1.1829941878711039</v>
      </c>
      <c r="F20" s="36">
        <f>SUM(F12:F17)</f>
        <v>34287</v>
      </c>
      <c r="G20" s="39">
        <f>F20/'2020'!F20</f>
        <v>0.964255582428708</v>
      </c>
      <c r="H20" s="36">
        <f>SUM(H12:H17)</f>
        <v>142347</v>
      </c>
      <c r="I20" s="39">
        <f>H20/'2020'!H20</f>
        <v>1.020781791192479</v>
      </c>
      <c r="J20" s="36">
        <f>SUM(J12:J17)</f>
        <v>45838</v>
      </c>
      <c r="K20" s="39">
        <f>J20/'2020'!J20</f>
        <v>0.9976277014821424</v>
      </c>
      <c r="L20" s="36">
        <f>SUM(L12:L17)</f>
        <v>92994</v>
      </c>
      <c r="M20" s="39">
        <f>L20/'2020'!L20</f>
        <v>0.9873861247372109</v>
      </c>
      <c r="N20" s="36">
        <f>SUM(N12:N17)</f>
        <v>315466</v>
      </c>
      <c r="O20" s="39">
        <f>N20/'2020'!N20</f>
        <v>1.0010471669374492</v>
      </c>
      <c r="P20" s="36">
        <f>SUM(P12:P17)</f>
        <v>31756</v>
      </c>
      <c r="Q20" s="39">
        <f>P20/'2020'!P20</f>
        <v>1.2881190930109925</v>
      </c>
      <c r="R20" s="36">
        <f>SUM(R12:R17)</f>
        <v>347222</v>
      </c>
      <c r="S20" s="39">
        <f>R20/'2020'!R20</f>
        <v>1.021875340284706</v>
      </c>
      <c r="T20" s="36">
        <f>T17</f>
        <v>100455</v>
      </c>
      <c r="U20" s="41">
        <f>T20/'2020'!T20</f>
        <v>1.046776983514995</v>
      </c>
    </row>
    <row r="21" spans="1:21" ht="12.75">
      <c r="A21" s="10" t="s">
        <v>30</v>
      </c>
      <c r="B21" s="36">
        <f>B8</f>
        <v>98687</v>
      </c>
      <c r="C21" s="39">
        <f>B21/'2020'!B21</f>
        <v>0.9897203947368421</v>
      </c>
      <c r="D21" s="36">
        <f>SUM(D6:D8)</f>
        <v>173139</v>
      </c>
      <c r="E21" s="39">
        <f>D21/'2020'!D21</f>
        <v>0.986766289944774</v>
      </c>
      <c r="F21" s="36">
        <f>SUM(F6:F8)</f>
        <v>22017</v>
      </c>
      <c r="G21" s="39">
        <f>F21/'2020'!F21</f>
        <v>1.128093456986217</v>
      </c>
      <c r="H21" s="36">
        <f>SUM(H6:H8)</f>
        <v>71675</v>
      </c>
      <c r="I21" s="39">
        <f>H21/'2020'!H21</f>
        <v>1.0857380898280693</v>
      </c>
      <c r="J21" s="36">
        <f>SUM(J6:J8)</f>
        <v>25861</v>
      </c>
      <c r="K21" s="39">
        <f>J21/'2020'!J21</f>
        <v>1.1459145693016661</v>
      </c>
      <c r="L21" s="36">
        <f>SUM(L6:L8)</f>
        <v>47729</v>
      </c>
      <c r="M21" s="39">
        <f>L21/'2020'!L21</f>
        <v>1.052226631393298</v>
      </c>
      <c r="N21" s="36">
        <f>SUM(N6:N8)</f>
        <v>167282</v>
      </c>
      <c r="O21" s="39">
        <f>N21/'2020'!N21</f>
        <v>1.0900690733741691</v>
      </c>
      <c r="P21" s="36">
        <f>SUM(P6:P8)</f>
        <v>15759</v>
      </c>
      <c r="Q21" s="39">
        <f>P21/'2020'!P21</f>
        <v>1.4323759316487912</v>
      </c>
      <c r="R21" s="36">
        <f>SUM(R6:R8)</f>
        <v>183041</v>
      </c>
      <c r="S21" s="39">
        <f>R21/'2020'!R21</f>
        <v>1.112968345271248</v>
      </c>
      <c r="T21" s="36">
        <f>T8</f>
        <v>86064</v>
      </c>
      <c r="U21" s="41">
        <f>T21/'2020'!T21</f>
        <v>0.8295325301204819</v>
      </c>
    </row>
    <row r="22" spans="1:21" ht="12.75">
      <c r="A22" s="10" t="s">
        <v>31</v>
      </c>
      <c r="B22" s="36">
        <f>B11</f>
        <v>70723</v>
      </c>
      <c r="C22" s="39">
        <f>B22/'2020'!B22</f>
        <v>0.6116689585982028</v>
      </c>
      <c r="D22" s="36">
        <f>SUM(D9:D11)</f>
        <v>167589</v>
      </c>
      <c r="E22" s="39">
        <f>D22/'2020'!D22</f>
        <v>1.0134674229871434</v>
      </c>
      <c r="F22" s="36">
        <f>SUM(F9:F11)</f>
        <v>20295</v>
      </c>
      <c r="G22" s="39">
        <f>F22/'2020'!F22</f>
        <v>1.2732919254658386</v>
      </c>
      <c r="H22" s="36">
        <f>SUM(H9:H11)</f>
        <v>74086</v>
      </c>
      <c r="I22" s="39">
        <f>H22/'2020'!H22</f>
        <v>1.196749911155623</v>
      </c>
      <c r="J22" s="36">
        <f>SUM(J9:J11)</f>
        <v>23036</v>
      </c>
      <c r="K22" s="39">
        <f>J22/'2020'!J22</f>
        <v>1.2954673265099539</v>
      </c>
      <c r="L22" s="36">
        <f>SUM(L9:L11)</f>
        <v>45970</v>
      </c>
      <c r="M22" s="39">
        <f>L22/'2020'!L22</f>
        <v>1.0798684519614752</v>
      </c>
      <c r="N22" s="36">
        <f>SUM(N9:N11)</f>
        <v>163387</v>
      </c>
      <c r="O22" s="39">
        <f>N22/'2020'!N22</f>
        <v>1.1822760262523788</v>
      </c>
      <c r="P22" s="36">
        <f>SUM(P9:P11)</f>
        <v>19543</v>
      </c>
      <c r="Q22" s="39">
        <f>P22/'2020'!P22</f>
        <v>1.4157490582439873</v>
      </c>
      <c r="R22" s="36">
        <f>SUM(R9:R11)</f>
        <v>182930</v>
      </c>
      <c r="S22" s="39">
        <f>R22/'2020'!R22</f>
        <v>1.20347892448076</v>
      </c>
      <c r="T22" s="36">
        <f>T11</f>
        <v>70723</v>
      </c>
      <c r="U22" s="41">
        <f>T22/'2020'!T22</f>
        <v>0.6038971573976826</v>
      </c>
    </row>
    <row r="23" spans="1:21" ht="12.75">
      <c r="A23" s="10" t="s">
        <v>32</v>
      </c>
      <c r="B23" s="36">
        <f>B14</f>
        <v>92572</v>
      </c>
      <c r="C23" s="39">
        <f>B23/'2020'!B23</f>
        <v>0.7914707340845745</v>
      </c>
      <c r="D23" s="36">
        <f>SUM(D12:D14)</f>
        <v>197087</v>
      </c>
      <c r="E23" s="39">
        <f>D23/'2020'!D23</f>
        <v>1.252196730477213</v>
      </c>
      <c r="F23" s="36">
        <f>SUM(F12:F14)</f>
        <v>17454</v>
      </c>
      <c r="G23" s="39">
        <f>F23/'2020'!F23</f>
        <v>1.008610228257729</v>
      </c>
      <c r="H23" s="36">
        <f>SUM(H12:H14)</f>
        <v>71603</v>
      </c>
      <c r="I23" s="39">
        <f>H23/'2020'!H23</f>
        <v>1.0036725024880504</v>
      </c>
      <c r="J23" s="36">
        <f>SUM(J12:J14)</f>
        <v>22782</v>
      </c>
      <c r="K23" s="39">
        <f>J23/'2020'!J23</f>
        <v>0.9796602881100839</v>
      </c>
      <c r="L23" s="36">
        <f>SUM(L12:L14)</f>
        <v>46041</v>
      </c>
      <c r="M23" s="39">
        <f>L23/'2020'!L23</f>
        <v>0.9680613961312027</v>
      </c>
      <c r="N23" s="36">
        <f>SUM(N12:N14)</f>
        <v>157880</v>
      </c>
      <c r="O23" s="39">
        <f>N23/'2020'!N23</f>
        <v>0.9900853500228896</v>
      </c>
      <c r="P23" s="36">
        <f>SUM(P12:P14)</f>
        <v>17358</v>
      </c>
      <c r="Q23" s="39">
        <f>P23/'2020'!P23</f>
        <v>1.5432076813655762</v>
      </c>
      <c r="R23" s="36">
        <f>SUM(R12:R14)</f>
        <v>175238</v>
      </c>
      <c r="S23" s="39">
        <f>R23/'2020'!R23</f>
        <v>1.0265305285602986</v>
      </c>
      <c r="T23" s="36">
        <f>T14</f>
        <v>92572</v>
      </c>
      <c r="U23" s="41">
        <f>T23/'2020'!T23</f>
        <v>0.8918734043065658</v>
      </c>
    </row>
    <row r="24" spans="1:21" ht="13.5" thickBot="1">
      <c r="A24" s="11" t="s">
        <v>33</v>
      </c>
      <c r="B24" s="38">
        <f>B17</f>
        <v>100455</v>
      </c>
      <c r="C24" s="40">
        <f>B24/'2020'!B24</f>
        <v>1.0980008525615101</v>
      </c>
      <c r="D24" s="38">
        <f>SUM(D15:D17)</f>
        <v>179867</v>
      </c>
      <c r="E24" s="40">
        <f>D24/'2020'!D24</f>
        <v>1.1154473460629701</v>
      </c>
      <c r="F24" s="38">
        <f>SUM(F15:F17)</f>
        <v>16833</v>
      </c>
      <c r="G24" s="40">
        <f>F24/'2020'!F24</f>
        <v>0.9222045691119268</v>
      </c>
      <c r="H24" s="38">
        <f>SUM(H15:H17)</f>
        <v>70744</v>
      </c>
      <c r="I24" s="40">
        <f>H24/'2020'!H24</f>
        <v>1.0387032360368826</v>
      </c>
      <c r="J24" s="38">
        <f>SUM(J15:J17)</f>
        <v>23056</v>
      </c>
      <c r="K24" s="40">
        <f>J24/'2020'!J24</f>
        <v>1.016040895469769</v>
      </c>
      <c r="L24" s="38">
        <f>SUM(L15:L17)</f>
        <v>46953</v>
      </c>
      <c r="M24" s="40">
        <f>L24/'2020'!L24</f>
        <v>1.0070996525245592</v>
      </c>
      <c r="N24" s="38">
        <f>SUM(N15:N17)</f>
        <v>157586</v>
      </c>
      <c r="O24" s="40">
        <f>N24/'2020'!N24</f>
        <v>1.012275574112735</v>
      </c>
      <c r="P24" s="38">
        <f>SUM(P15:P17)</f>
        <v>14398</v>
      </c>
      <c r="Q24" s="40">
        <f>P24/'2020'!P24</f>
        <v>1.074076837001119</v>
      </c>
      <c r="R24" s="38">
        <f>SUM(R15:R17)</f>
        <v>171984</v>
      </c>
      <c r="S24" s="40">
        <f>R24/'2020'!R24</f>
        <v>1.0171753016323635</v>
      </c>
      <c r="T24" s="38">
        <f>T18</f>
        <v>100455</v>
      </c>
      <c r="U24" s="42">
        <f>T24/'2020'!T24</f>
        <v>1.046776983514995</v>
      </c>
    </row>
  </sheetData>
  <sheetProtection/>
  <mergeCells count="1">
    <mergeCell ref="A1:U1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4"/>
  <sheetViews>
    <sheetView zoomScale="85" zoomScaleNormal="85" zoomScalePageLayoutView="0" workbookViewId="0" topLeftCell="A1">
      <selection activeCell="A7" sqref="A7"/>
    </sheetView>
  </sheetViews>
  <sheetFormatPr defaultColWidth="9.00390625" defaultRowHeight="13.5"/>
  <cols>
    <col min="1" max="1" width="10.625" style="0" customWidth="1"/>
    <col min="2" max="3" width="9.25390625" style="0" customWidth="1"/>
    <col min="4" max="4" width="10.25390625" style="0" customWidth="1"/>
    <col min="5" max="5" width="9.25390625" style="0" customWidth="1"/>
    <col min="6" max="6" width="11.25390625" style="0" customWidth="1"/>
    <col min="7" max="9" width="9.25390625" style="0" customWidth="1"/>
    <col min="10" max="10" width="11.25390625" style="0" customWidth="1"/>
    <col min="11" max="17" width="9.25390625" style="0" customWidth="1"/>
    <col min="18" max="18" width="10.25390625" style="0" customWidth="1"/>
    <col min="19" max="21" width="9.25390625" style="0" customWidth="1"/>
  </cols>
  <sheetData>
    <row r="1" spans="1:21" ht="12.75">
      <c r="A1" s="69" t="s">
        <v>89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ht="13.5" thickBot="1">
      <c r="A2" s="3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2.75">
      <c r="A3" s="25"/>
      <c r="B3" s="28" t="s">
        <v>2</v>
      </c>
      <c r="C3" s="28" t="s">
        <v>3</v>
      </c>
      <c r="D3" s="30" t="s">
        <v>4</v>
      </c>
      <c r="E3" s="31"/>
      <c r="F3" s="28" t="s">
        <v>5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 t="s">
        <v>6</v>
      </c>
      <c r="S3" s="28" t="s">
        <v>3</v>
      </c>
      <c r="T3" s="31" t="s">
        <v>7</v>
      </c>
      <c r="U3" s="16" t="s">
        <v>3</v>
      </c>
    </row>
    <row r="4" spans="1:21" ht="12.75">
      <c r="A4" s="26"/>
      <c r="B4" s="22"/>
      <c r="C4" s="22"/>
      <c r="D4" s="19" t="s">
        <v>8</v>
      </c>
      <c r="E4" s="19" t="s">
        <v>3</v>
      </c>
      <c r="F4" s="21" t="s">
        <v>9</v>
      </c>
      <c r="G4" s="21"/>
      <c r="H4" s="21"/>
      <c r="I4" s="21"/>
      <c r="J4" s="21"/>
      <c r="K4" s="21"/>
      <c r="L4" s="21"/>
      <c r="M4" s="21"/>
      <c r="N4" s="21"/>
      <c r="O4" s="21"/>
      <c r="P4" s="21" t="s">
        <v>10</v>
      </c>
      <c r="Q4" s="22"/>
      <c r="R4" s="22"/>
      <c r="S4" s="22"/>
      <c r="T4" s="32"/>
      <c r="U4" s="17"/>
    </row>
    <row r="5" spans="1:21" ht="13.5" thickBot="1">
      <c r="A5" s="27"/>
      <c r="B5" s="29"/>
      <c r="C5" s="29"/>
      <c r="D5" s="20"/>
      <c r="E5" s="20"/>
      <c r="F5" s="1" t="s">
        <v>11</v>
      </c>
      <c r="G5" s="1" t="s">
        <v>3</v>
      </c>
      <c r="H5" s="1" t="s">
        <v>12</v>
      </c>
      <c r="I5" s="1" t="s">
        <v>3</v>
      </c>
      <c r="J5" s="1" t="s">
        <v>13</v>
      </c>
      <c r="K5" s="1" t="s">
        <v>3</v>
      </c>
      <c r="L5" s="1" t="s">
        <v>14</v>
      </c>
      <c r="M5" s="1" t="s">
        <v>3</v>
      </c>
      <c r="N5" s="1" t="s">
        <v>15</v>
      </c>
      <c r="O5" s="1" t="s">
        <v>3</v>
      </c>
      <c r="P5" s="1" t="s">
        <v>8</v>
      </c>
      <c r="Q5" s="1" t="s">
        <v>3</v>
      </c>
      <c r="R5" s="29"/>
      <c r="S5" s="29"/>
      <c r="T5" s="33"/>
      <c r="U5" s="18"/>
    </row>
    <row r="6" spans="1:21" ht="12.75">
      <c r="A6" s="2">
        <v>43831</v>
      </c>
      <c r="B6" s="35">
        <v>93181</v>
      </c>
      <c r="C6" s="39">
        <f>B6/'2019'!B6</f>
        <v>1.2423802031945814</v>
      </c>
      <c r="D6" s="35">
        <v>55264</v>
      </c>
      <c r="E6" s="39">
        <f>D6/'2019'!D6</f>
        <v>0.8881175071513515</v>
      </c>
      <c r="F6" s="35">
        <v>6169</v>
      </c>
      <c r="G6" s="39">
        <f>F6/'2019'!F6</f>
        <v>0.8314016172506739</v>
      </c>
      <c r="H6" s="35">
        <v>19634</v>
      </c>
      <c r="I6" s="39">
        <f>H6/'2019'!H6</f>
        <v>0.9505688695231179</v>
      </c>
      <c r="J6" s="35">
        <v>6924</v>
      </c>
      <c r="K6" s="39">
        <f>J6/'2019'!J6</f>
        <v>0.9518834204014297</v>
      </c>
      <c r="L6" s="35">
        <v>14320</v>
      </c>
      <c r="M6" s="39">
        <f>L6/'2019'!L6</f>
        <v>0.9995811810693843</v>
      </c>
      <c r="N6" s="35">
        <f aca="true" t="shared" si="0" ref="N6:N17">F6+H6+J6+L6</f>
        <v>47047</v>
      </c>
      <c r="O6" s="39">
        <f>N6/'2019'!N6</f>
        <v>0.9470961248112733</v>
      </c>
      <c r="P6" s="35">
        <v>3239</v>
      </c>
      <c r="Q6" s="39">
        <f>P6/'2019'!P6</f>
        <v>1.020478890989288</v>
      </c>
      <c r="R6" s="35">
        <f aca="true" t="shared" si="1" ref="R6:R17">N6+P6</f>
        <v>50286</v>
      </c>
      <c r="S6" s="39">
        <f>R6/'2019'!R6</f>
        <v>0.9515033397036841</v>
      </c>
      <c r="T6" s="35">
        <v>97690</v>
      </c>
      <c r="U6" s="43">
        <f>T6/'2019'!T6</f>
        <v>1.1618834667396138</v>
      </c>
    </row>
    <row r="7" spans="1:21" ht="12.75">
      <c r="A7" s="8" t="s">
        <v>16</v>
      </c>
      <c r="B7" s="35">
        <v>97690</v>
      </c>
      <c r="C7" s="39">
        <f>B7/'2019'!B7</f>
        <v>1.1618834667396138</v>
      </c>
      <c r="D7" s="35">
        <v>54877</v>
      </c>
      <c r="E7" s="39">
        <f>D7/'2019'!D7</f>
        <v>0.9712399561077484</v>
      </c>
      <c r="F7" s="35">
        <v>6076</v>
      </c>
      <c r="G7" s="39">
        <f>F7/'2019'!F7</f>
        <v>0.891301158867537</v>
      </c>
      <c r="H7" s="35">
        <v>21185</v>
      </c>
      <c r="I7" s="39">
        <f>H7/'2019'!H7</f>
        <v>0.952691460178981</v>
      </c>
      <c r="J7" s="35">
        <v>6991</v>
      </c>
      <c r="K7" s="39">
        <f>J7/'2019'!J7</f>
        <v>0.9954435426455931</v>
      </c>
      <c r="L7" s="35">
        <v>14760</v>
      </c>
      <c r="M7" s="39">
        <f>L7/'2019'!L7</f>
        <v>0.9948102716182516</v>
      </c>
      <c r="N7" s="35">
        <f t="shared" si="0"/>
        <v>49012</v>
      </c>
      <c r="O7" s="39">
        <f>N7/'2019'!N7</f>
        <v>0.9626428880072279</v>
      </c>
      <c r="P7" s="35">
        <v>3882</v>
      </c>
      <c r="Q7" s="39">
        <f>P7/'2019'!P7</f>
        <v>1.1404230317273796</v>
      </c>
      <c r="R7" s="35">
        <f t="shared" si="1"/>
        <v>52894</v>
      </c>
      <c r="S7" s="39">
        <f>R7/'2019'!R7</f>
        <v>0.9737840126661512</v>
      </c>
      <c r="T7" s="35">
        <v>99712</v>
      </c>
      <c r="U7" s="41">
        <f>T7/'2019'!T7</f>
        <v>1.1565773143261457</v>
      </c>
    </row>
    <row r="8" spans="1:21" ht="12.75">
      <c r="A8" s="8" t="s">
        <v>17</v>
      </c>
      <c r="B8" s="35">
        <v>99712</v>
      </c>
      <c r="C8" s="39">
        <f>B8/'2019'!B8</f>
        <v>1.1565773143261457</v>
      </c>
      <c r="D8" s="35">
        <v>65320</v>
      </c>
      <c r="E8" s="39">
        <f>D8/'2019'!D8</f>
        <v>1.005015847616703</v>
      </c>
      <c r="F8" s="35">
        <v>7272</v>
      </c>
      <c r="G8" s="39">
        <f>F8/'2019'!F8</f>
        <v>0.9948016415868673</v>
      </c>
      <c r="H8" s="35">
        <v>25196</v>
      </c>
      <c r="I8" s="39">
        <f>H8/'2019'!H8</f>
        <v>1.0824884000687403</v>
      </c>
      <c r="J8" s="35">
        <v>8653</v>
      </c>
      <c r="K8" s="39">
        <f>J8/'2019'!J8</f>
        <v>1.1372059403338153</v>
      </c>
      <c r="L8" s="35">
        <v>16280</v>
      </c>
      <c r="M8" s="39">
        <f>L8/'2019'!L8</f>
        <v>1.0312935512479413</v>
      </c>
      <c r="N8" s="35">
        <f t="shared" si="0"/>
        <v>57401</v>
      </c>
      <c r="O8" s="39">
        <f>N8/'2019'!N8</f>
        <v>1.0633556251273597</v>
      </c>
      <c r="P8" s="35">
        <v>3881</v>
      </c>
      <c r="Q8" s="39">
        <f>P8/'2019'!P8</f>
        <v>0.9915687276443536</v>
      </c>
      <c r="R8" s="35">
        <f t="shared" si="1"/>
        <v>61282</v>
      </c>
      <c r="S8" s="39">
        <f>R8/'2019'!R8</f>
        <v>1.0585024613524483</v>
      </c>
      <c r="T8" s="35">
        <v>103750</v>
      </c>
      <c r="U8" s="41">
        <f>T8/'2019'!T8</f>
        <v>1.1113610557662232</v>
      </c>
    </row>
    <row r="9" spans="1:21" ht="12.75">
      <c r="A9" s="8" t="s">
        <v>18</v>
      </c>
      <c r="B9" s="35">
        <v>103750</v>
      </c>
      <c r="C9" s="39">
        <f>B9/'2019'!B9</f>
        <v>1.1113610557662232</v>
      </c>
      <c r="D9" s="35">
        <v>53820</v>
      </c>
      <c r="E9" s="39">
        <f>D9/'2019'!D9</f>
        <v>0.8459869848156182</v>
      </c>
      <c r="F9" s="35">
        <v>6528</v>
      </c>
      <c r="G9" s="39">
        <f>F9/'2019'!F9</f>
        <v>0.8397221507589401</v>
      </c>
      <c r="H9" s="35">
        <v>23203</v>
      </c>
      <c r="I9" s="39">
        <f>H9/'2019'!H9</f>
        <v>0.8457444869691999</v>
      </c>
      <c r="J9" s="35">
        <v>6234</v>
      </c>
      <c r="K9" s="39">
        <f>J9/'2019'!J9</f>
        <v>0.7324638702855129</v>
      </c>
      <c r="L9" s="35">
        <v>15259</v>
      </c>
      <c r="M9" s="39">
        <f>L9/'2019'!L9</f>
        <v>0.9253486961795028</v>
      </c>
      <c r="N9" s="35">
        <v>51224</v>
      </c>
      <c r="O9" s="39">
        <f>N9/'2019'!N9</f>
        <v>0.8507556884238499</v>
      </c>
      <c r="P9" s="35">
        <v>3598</v>
      </c>
      <c r="Q9" s="39">
        <f>P9/'2019'!P9</f>
        <v>0.8430178069353327</v>
      </c>
      <c r="R9" s="35">
        <f t="shared" si="1"/>
        <v>54822</v>
      </c>
      <c r="S9" s="39">
        <f>R9/'2019'!R9</f>
        <v>0.8502434939048978</v>
      </c>
      <c r="T9" s="35">
        <v>102748</v>
      </c>
      <c r="U9" s="41">
        <f>T9/'2019'!T9</f>
        <v>1.107138623996552</v>
      </c>
    </row>
    <row r="10" spans="1:21" ht="12.75">
      <c r="A10" s="8" t="s">
        <v>19</v>
      </c>
      <c r="B10" s="35">
        <v>102748</v>
      </c>
      <c r="C10" s="39">
        <f>B10/'2019'!B10</f>
        <v>1.107138623996552</v>
      </c>
      <c r="D10" s="35">
        <v>59828</v>
      </c>
      <c r="E10" s="39">
        <f>D10/'2019'!D10</f>
        <v>1.1788536186479084</v>
      </c>
      <c r="F10" s="35">
        <v>4586</v>
      </c>
      <c r="G10" s="39">
        <f>F10/'2019'!F10</f>
        <v>0.6270166803390758</v>
      </c>
      <c r="H10" s="35">
        <v>18776</v>
      </c>
      <c r="I10" s="39">
        <f>H10/'2019'!H10</f>
        <v>0.8392258525901757</v>
      </c>
      <c r="J10" s="35">
        <v>5553</v>
      </c>
      <c r="K10" s="39">
        <f>J10/'2019'!J10</f>
        <v>0.714028545711714</v>
      </c>
      <c r="L10" s="35">
        <v>13837</v>
      </c>
      <c r="M10" s="39">
        <f>L10/'2019'!L10</f>
        <v>0.8464550070349299</v>
      </c>
      <c r="N10" s="35">
        <f t="shared" si="0"/>
        <v>42752</v>
      </c>
      <c r="O10" s="39">
        <f>N10/'2019'!N10</f>
        <v>0.7944843991005557</v>
      </c>
      <c r="P10" s="35">
        <v>4201</v>
      </c>
      <c r="Q10" s="39">
        <f>P10/'2019'!P10</f>
        <v>1.005023923444976</v>
      </c>
      <c r="R10" s="35">
        <f t="shared" si="1"/>
        <v>46953</v>
      </c>
      <c r="S10" s="39">
        <f>R10/'2019'!R10</f>
        <v>0.8096601196737425</v>
      </c>
      <c r="T10" s="35">
        <v>115623</v>
      </c>
      <c r="U10" s="41">
        <f>T10/'2019'!T10</f>
        <v>1.3548035574095123</v>
      </c>
    </row>
    <row r="11" spans="1:21" ht="12.75">
      <c r="A11" s="8" t="s">
        <v>20</v>
      </c>
      <c r="B11" s="35">
        <v>115623</v>
      </c>
      <c r="C11" s="39">
        <f>B11/'2019'!B11</f>
        <v>1.3548035574095123</v>
      </c>
      <c r="D11" s="35">
        <v>51714</v>
      </c>
      <c r="E11" s="39">
        <f>D11/'2019'!D11</f>
        <v>0.9372043712281847</v>
      </c>
      <c r="F11" s="35">
        <v>4825</v>
      </c>
      <c r="G11" s="39">
        <f>F11/'2019'!F11</f>
        <v>0.6050915475294708</v>
      </c>
      <c r="H11" s="35">
        <v>19927</v>
      </c>
      <c r="I11" s="39">
        <f>H11/'2019'!H11</f>
        <v>0.8107987142450258</v>
      </c>
      <c r="J11" s="35">
        <v>5995</v>
      </c>
      <c r="K11" s="39">
        <f>J11/'2019'!J11</f>
        <v>0.6391939439172619</v>
      </c>
      <c r="L11" s="35">
        <v>13474</v>
      </c>
      <c r="M11" s="39">
        <f>L11/'2019'!L11</f>
        <v>0.8424935909460389</v>
      </c>
      <c r="N11" s="35">
        <f t="shared" si="0"/>
        <v>44221</v>
      </c>
      <c r="O11" s="39">
        <f>N11/'2019'!N11</f>
        <v>0.7634445729675604</v>
      </c>
      <c r="P11" s="35">
        <v>6005</v>
      </c>
      <c r="Q11" s="39">
        <f>P11/'2019'!P11</f>
        <v>1.7491989513545005</v>
      </c>
      <c r="R11" s="35">
        <f t="shared" si="1"/>
        <v>50226</v>
      </c>
      <c r="S11" s="39">
        <f>R11/'2019'!R11</f>
        <v>0.8185996479561901</v>
      </c>
      <c r="T11" s="35">
        <v>117111</v>
      </c>
      <c r="U11" s="41">
        <f>T11/'2019'!T11</f>
        <v>1.4841649029870607</v>
      </c>
    </row>
    <row r="12" spans="1:21" ht="12.75">
      <c r="A12" s="8" t="s">
        <v>21</v>
      </c>
      <c r="B12" s="35">
        <v>117111</v>
      </c>
      <c r="C12" s="39">
        <f>B12/'2019'!B12</f>
        <v>1.4841649029870607</v>
      </c>
      <c r="D12" s="35">
        <v>54326</v>
      </c>
      <c r="E12" s="39">
        <f>D12/'2019'!D12</f>
        <v>0.8671902435909715</v>
      </c>
      <c r="F12" s="35">
        <v>6511</v>
      </c>
      <c r="G12" s="39">
        <f>F12/'2019'!F12</f>
        <v>0.8230312223486285</v>
      </c>
      <c r="H12" s="35">
        <v>25492</v>
      </c>
      <c r="I12" s="39">
        <f>H12/'2019'!H12</f>
        <v>1.075475678184196</v>
      </c>
      <c r="J12" s="35">
        <v>7889</v>
      </c>
      <c r="K12" s="39">
        <f>J12/'2019'!J12</f>
        <v>1.1525200876552228</v>
      </c>
      <c r="L12" s="35">
        <v>15710</v>
      </c>
      <c r="M12" s="39">
        <f>L12/'2019'!L12</f>
        <v>0.9468418514946962</v>
      </c>
      <c r="N12" s="35">
        <f t="shared" si="0"/>
        <v>55602</v>
      </c>
      <c r="O12" s="39">
        <f>N12/'2019'!N12</f>
        <v>1.0100089008374054</v>
      </c>
      <c r="P12" s="35">
        <v>4348</v>
      </c>
      <c r="Q12" s="39">
        <f>P12/'2019'!P12</f>
        <v>0.8376035445964168</v>
      </c>
      <c r="R12" s="35">
        <f t="shared" si="1"/>
        <v>59950</v>
      </c>
      <c r="S12" s="39">
        <f>R12/'2019'!R12</f>
        <v>0.9951528833704061</v>
      </c>
      <c r="T12" s="35">
        <v>111487</v>
      </c>
      <c r="U12" s="41">
        <f>T12/'2019'!T12</f>
        <v>1.371472505843277</v>
      </c>
    </row>
    <row r="13" spans="1:21" ht="12.75">
      <c r="A13" s="8" t="s">
        <v>22</v>
      </c>
      <c r="B13" s="35">
        <v>111487</v>
      </c>
      <c r="C13" s="39">
        <f>B13/'2019'!B13</f>
        <v>1.371472505843277</v>
      </c>
      <c r="D13" s="35">
        <v>53249</v>
      </c>
      <c r="E13" s="39">
        <f>D13/'2019'!D13</f>
        <v>0.820945685521792</v>
      </c>
      <c r="F13" s="35">
        <v>4387</v>
      </c>
      <c r="G13" s="39">
        <f>F13/'2019'!F13</f>
        <v>0.8092602840804279</v>
      </c>
      <c r="H13" s="35">
        <v>20366</v>
      </c>
      <c r="I13" s="39">
        <f>H13/'2019'!H13</f>
        <v>0.9917701485269053</v>
      </c>
      <c r="J13" s="35">
        <v>5903</v>
      </c>
      <c r="K13" s="39">
        <f>J13/'2019'!J13</f>
        <v>0.8807818561623396</v>
      </c>
      <c r="L13" s="35">
        <v>13311</v>
      </c>
      <c r="M13" s="39">
        <f>L13/'2019'!L13</f>
        <v>0.9268853143931481</v>
      </c>
      <c r="N13" s="35">
        <f t="shared" si="0"/>
        <v>43967</v>
      </c>
      <c r="O13" s="39">
        <f>N13/'2019'!N13</f>
        <v>0.9350900699717135</v>
      </c>
      <c r="P13" s="35">
        <v>3807</v>
      </c>
      <c r="Q13" s="39">
        <f>P13/'2019'!P13</f>
        <v>1.0023696682464456</v>
      </c>
      <c r="R13" s="35">
        <f t="shared" si="1"/>
        <v>47774</v>
      </c>
      <c r="S13" s="39">
        <f>R13/'2019'!R13</f>
        <v>0.9401184642934451</v>
      </c>
      <c r="T13" s="35">
        <v>116962</v>
      </c>
      <c r="U13" s="41">
        <f>T13/'2019'!T13</f>
        <v>1.22525901172231</v>
      </c>
    </row>
    <row r="14" spans="1:21" ht="12.75">
      <c r="A14" s="8" t="s">
        <v>23</v>
      </c>
      <c r="B14" s="35">
        <v>116962</v>
      </c>
      <c r="C14" s="39">
        <f>B14/'2019'!B14</f>
        <v>1.22525901172231</v>
      </c>
      <c r="D14" s="35">
        <v>49818</v>
      </c>
      <c r="E14" s="39">
        <f>D14/'2019'!D14</f>
        <v>0.8921082320075927</v>
      </c>
      <c r="F14" s="35">
        <v>6407</v>
      </c>
      <c r="G14" s="39">
        <f>F14/'2019'!F14</f>
        <v>1.0581337737407102</v>
      </c>
      <c r="H14" s="35">
        <v>25483</v>
      </c>
      <c r="I14" s="39">
        <f>H14/'2019'!H14</f>
        <v>1.0741443264205024</v>
      </c>
      <c r="J14" s="35">
        <v>9463</v>
      </c>
      <c r="K14" s="39">
        <f>J14/'2019'!J14</f>
        <v>1.2284824094508633</v>
      </c>
      <c r="L14" s="35">
        <v>18539</v>
      </c>
      <c r="M14" s="39">
        <f>L14/'2019'!L14</f>
        <v>1.1391090629800307</v>
      </c>
      <c r="N14" s="35">
        <f t="shared" si="0"/>
        <v>59892</v>
      </c>
      <c r="O14" s="39">
        <f>N14/'2019'!N14</f>
        <v>1.1141246721357219</v>
      </c>
      <c r="P14" s="35">
        <v>3093</v>
      </c>
      <c r="Q14" s="39">
        <f>P14/'2019'!P14</f>
        <v>0.7638923190911336</v>
      </c>
      <c r="R14" s="35">
        <f t="shared" si="1"/>
        <v>62985</v>
      </c>
      <c r="S14" s="39">
        <f>R14/'2019'!R14</f>
        <v>1.0895927758364183</v>
      </c>
      <c r="T14" s="35">
        <v>103795</v>
      </c>
      <c r="U14" s="41">
        <f>T14/'2019'!T14</f>
        <v>1.112164754036881</v>
      </c>
    </row>
    <row r="15" spans="1:21" ht="12.75">
      <c r="A15" s="8" t="s">
        <v>24</v>
      </c>
      <c r="B15" s="35">
        <v>103795</v>
      </c>
      <c r="C15" s="39">
        <f>B15/'2019'!B15</f>
        <v>1.112164754036881</v>
      </c>
      <c r="D15" s="35">
        <v>46482</v>
      </c>
      <c r="E15" s="39">
        <f>D15/'2019'!D15</f>
        <v>0.8043260079598546</v>
      </c>
      <c r="F15" s="35">
        <v>5838</v>
      </c>
      <c r="G15" s="39">
        <f>F15/'2019'!F15</f>
        <v>0.9062402980440857</v>
      </c>
      <c r="H15" s="35">
        <v>23241</v>
      </c>
      <c r="I15" s="39">
        <f>H15/'2019'!H15</f>
        <v>0.9442570999065535</v>
      </c>
      <c r="J15" s="35">
        <v>6344</v>
      </c>
      <c r="K15" s="39">
        <f>J15/'2019'!J15</f>
        <v>0.7755501222493888</v>
      </c>
      <c r="L15" s="35">
        <v>16908</v>
      </c>
      <c r="M15" s="39">
        <f>L15/'2019'!L15</f>
        <v>0.982052622408085</v>
      </c>
      <c r="N15" s="35">
        <f t="shared" si="0"/>
        <v>52331</v>
      </c>
      <c r="O15" s="39">
        <f>N15/'2019'!N15</f>
        <v>0.9269999291433431</v>
      </c>
      <c r="P15" s="35">
        <v>3875</v>
      </c>
      <c r="Q15" s="39">
        <f>P15/'2019'!P15</f>
        <v>1.103674166904016</v>
      </c>
      <c r="R15" s="35">
        <f t="shared" si="1"/>
        <v>56206</v>
      </c>
      <c r="S15" s="39">
        <f>R15/'2019'!R15</f>
        <v>0.9373446958958024</v>
      </c>
      <c r="T15" s="35">
        <v>94071</v>
      </c>
      <c r="U15" s="41">
        <f>T15/'2019'!T15</f>
        <v>1.033520105471325</v>
      </c>
    </row>
    <row r="16" spans="1:21" ht="12.75">
      <c r="A16" s="8" t="s">
        <v>25</v>
      </c>
      <c r="B16" s="35">
        <v>94071</v>
      </c>
      <c r="C16" s="39">
        <f>B16/'2019'!B16</f>
        <v>1.033520105471325</v>
      </c>
      <c r="D16" s="35">
        <v>56743</v>
      </c>
      <c r="E16" s="39">
        <f>D16/'2019'!D16</f>
        <v>1.137635831428686</v>
      </c>
      <c r="F16" s="35">
        <v>6392</v>
      </c>
      <c r="G16" s="39">
        <f>F16/'2019'!F16</f>
        <v>1.1116521739130434</v>
      </c>
      <c r="H16" s="35">
        <v>23997</v>
      </c>
      <c r="I16" s="39">
        <f>H16/'2019'!H16</f>
        <v>1.0194570712434683</v>
      </c>
      <c r="J16" s="35">
        <v>8150</v>
      </c>
      <c r="K16" s="39">
        <f>J16/'2019'!J16</f>
        <v>1.0920541337263836</v>
      </c>
      <c r="L16" s="35">
        <v>15765</v>
      </c>
      <c r="M16" s="39">
        <f>L16/'2019'!L16</f>
        <v>0.9218759136892579</v>
      </c>
      <c r="N16" s="35">
        <v>54304</v>
      </c>
      <c r="O16" s="39">
        <f>N16/'2019'!N16</f>
        <v>1.0083746495088481</v>
      </c>
      <c r="P16" s="35">
        <v>5021</v>
      </c>
      <c r="Q16" s="39">
        <f>P16/'2019'!P16</f>
        <v>1.4921248142644874</v>
      </c>
      <c r="R16" s="35">
        <f t="shared" si="1"/>
        <v>59325</v>
      </c>
      <c r="S16" s="39">
        <f>R16/'2019'!R16</f>
        <v>1.0368240763396135</v>
      </c>
      <c r="T16" s="35">
        <v>91489</v>
      </c>
      <c r="U16" s="41">
        <f>T16/'2019'!T16</f>
        <v>1.084494019748462</v>
      </c>
    </row>
    <row r="17" spans="1:21" ht="12.75">
      <c r="A17" s="8" t="s">
        <v>26</v>
      </c>
      <c r="B17" s="35">
        <v>91489</v>
      </c>
      <c r="C17" s="39">
        <f>B17/'2019'!B17</f>
        <v>1.084494019748462</v>
      </c>
      <c r="D17" s="35">
        <v>58026</v>
      </c>
      <c r="E17" s="39">
        <f>D17/'2019'!D17</f>
        <v>0.9319349865090581</v>
      </c>
      <c r="F17" s="35">
        <v>6023</v>
      </c>
      <c r="G17" s="39">
        <f>F17/'2019'!F17</f>
        <v>1.0654519724040332</v>
      </c>
      <c r="H17" s="35">
        <v>20870</v>
      </c>
      <c r="I17" s="39">
        <f>H17/'2019'!H17</f>
        <v>0.9163556531284303</v>
      </c>
      <c r="J17" s="35">
        <v>8198</v>
      </c>
      <c r="K17" s="39">
        <f>J17/'2019'!J17</f>
        <v>1.2451397326852978</v>
      </c>
      <c r="L17" s="35">
        <v>13949</v>
      </c>
      <c r="M17" s="39">
        <f>L17/'2019'!L17</f>
        <v>0.9381894000538068</v>
      </c>
      <c r="N17" s="35">
        <f t="shared" si="0"/>
        <v>49040</v>
      </c>
      <c r="O17" s="39">
        <f>N17/'2019'!N17</f>
        <v>0.983159582999198</v>
      </c>
      <c r="P17" s="35">
        <v>4509</v>
      </c>
      <c r="Q17" s="39">
        <f>P17/'2019'!P17</f>
        <v>1.2418066648306252</v>
      </c>
      <c r="R17" s="35">
        <f t="shared" si="1"/>
        <v>53549</v>
      </c>
      <c r="S17" s="39">
        <f>R17/'2019'!R17</f>
        <v>1.000710134364897</v>
      </c>
      <c r="T17" s="35">
        <v>95966</v>
      </c>
      <c r="U17" s="41">
        <f>T17/'2019'!T17</f>
        <v>1.0298880673098594</v>
      </c>
    </row>
    <row r="18" spans="1:21" ht="12.75">
      <c r="A18" s="10" t="s">
        <v>88</v>
      </c>
      <c r="B18" s="35">
        <f>B17</f>
        <v>91489</v>
      </c>
      <c r="C18" s="39">
        <f>B18/'2019'!B18</f>
        <v>1.084494019748462</v>
      </c>
      <c r="D18" s="35">
        <f>SUM(D6:D17)</f>
        <v>659467</v>
      </c>
      <c r="E18" s="39">
        <f>D18/'2019'!D18</f>
        <v>0.9333568276451623</v>
      </c>
      <c r="F18" s="35">
        <f>SUM(F6:F17)</f>
        <v>71014</v>
      </c>
      <c r="G18" s="39">
        <f>F18/'2019'!F18</f>
        <v>0.8677068950770396</v>
      </c>
      <c r="H18" s="35">
        <f>SUM(H6:H17)</f>
        <v>267370</v>
      </c>
      <c r="I18" s="39">
        <f>H18/'2019'!H18</f>
        <v>0.9567996221040502</v>
      </c>
      <c r="J18" s="35">
        <f>SUM(J6:J17)</f>
        <v>86297</v>
      </c>
      <c r="K18" s="39">
        <f>J18/'2019'!J18</f>
        <v>0.9477979132344866</v>
      </c>
      <c r="L18" s="35">
        <f>SUM(L6:L17)</f>
        <v>182112</v>
      </c>
      <c r="M18" s="39">
        <f>L18/'2019'!L18</f>
        <v>0.9575115803420736</v>
      </c>
      <c r="N18" s="35">
        <f>SUM(N6:N17)</f>
        <v>606793</v>
      </c>
      <c r="O18" s="39">
        <f>N18/'2019'!N18</f>
        <v>0.9443866862975194</v>
      </c>
      <c r="P18" s="35">
        <f>SUM(P6:P17)</f>
        <v>49459</v>
      </c>
      <c r="Q18" s="39">
        <f>P18/'2019'!P18</f>
        <v>1.0771157280369354</v>
      </c>
      <c r="R18" s="35">
        <f>SUM(R6:R17)</f>
        <v>656252</v>
      </c>
      <c r="S18" s="39">
        <f>R18/'2019'!R18</f>
        <v>0.9532394791733242</v>
      </c>
      <c r="T18" s="35">
        <f>T17</f>
        <v>95966</v>
      </c>
      <c r="U18" s="41">
        <f>T18/'2019'!T18</f>
        <v>1.0298880673098594</v>
      </c>
    </row>
    <row r="19" spans="1:21" ht="12.75">
      <c r="A19" s="10" t="s">
        <v>28</v>
      </c>
      <c r="B19" s="36">
        <f>B11</f>
        <v>115623</v>
      </c>
      <c r="C19" s="39">
        <f>B19/'2019'!B19</f>
        <v>1.3548035574095123</v>
      </c>
      <c r="D19" s="36">
        <f>SUM(D6:D11)</f>
        <v>340823</v>
      </c>
      <c r="E19" s="39">
        <f>D19/'2019'!D19</f>
        <v>0.9647663260395731</v>
      </c>
      <c r="F19" s="36">
        <f>SUM(F6:F11)</f>
        <v>35456</v>
      </c>
      <c r="G19" s="39">
        <f>F19/'2019'!F19</f>
        <v>0.7948171893564079</v>
      </c>
      <c r="H19" s="36">
        <f>SUM(H6:H11)</f>
        <v>127921</v>
      </c>
      <c r="I19" s="39">
        <f>H19/'2019'!H19</f>
        <v>0.9101264291761827</v>
      </c>
      <c r="J19" s="36">
        <f>SUM(J6:J11)</f>
        <v>40350</v>
      </c>
      <c r="K19" s="39">
        <f>J19/'2019'!J19</f>
        <v>0.848170180564606</v>
      </c>
      <c r="L19" s="36">
        <f>SUM(L6:L11)</f>
        <v>87930</v>
      </c>
      <c r="M19" s="39">
        <f>L19/'2019'!L19</f>
        <v>0.9376299597991021</v>
      </c>
      <c r="N19" s="36">
        <f>SUM(N6:N11)</f>
        <v>291657</v>
      </c>
      <c r="O19" s="39">
        <f>N19/'2019'!N19</f>
        <v>0.8932450063396975</v>
      </c>
      <c r="P19" s="36">
        <f>SUM(P6:P11)</f>
        <v>24806</v>
      </c>
      <c r="Q19" s="39">
        <f>P19/'2019'!P19</f>
        <v>1.1087471505832924</v>
      </c>
      <c r="R19" s="36">
        <f>SUM(R6:R11)</f>
        <v>316463</v>
      </c>
      <c r="S19" s="39">
        <f>R19/'2019'!R19</f>
        <v>0.9070644649986959</v>
      </c>
      <c r="T19" s="36">
        <f>T11</f>
        <v>117111</v>
      </c>
      <c r="U19" s="41">
        <f>T19/'2019'!T19</f>
        <v>1.4841649029870607</v>
      </c>
    </row>
    <row r="20" spans="1:21" ht="12.75">
      <c r="A20" s="10" t="s">
        <v>29</v>
      </c>
      <c r="B20" s="36">
        <f>B17</f>
        <v>91489</v>
      </c>
      <c r="C20" s="39">
        <f>B20/'2019'!B20</f>
        <v>1.084494019748462</v>
      </c>
      <c r="D20" s="36">
        <f>SUM(D12:D17)</f>
        <v>318644</v>
      </c>
      <c r="E20" s="39">
        <f>D20/'2019'!D20</f>
        <v>0.9019485739518348</v>
      </c>
      <c r="F20" s="36">
        <f>SUM(F12:F17)</f>
        <v>35558</v>
      </c>
      <c r="G20" s="39">
        <f>F20/'2019'!F20</f>
        <v>0.9550386764073915</v>
      </c>
      <c r="H20" s="36">
        <f>SUM(H12:H17)</f>
        <v>139449</v>
      </c>
      <c r="I20" s="39">
        <f>H20/'2019'!H20</f>
        <v>1.0040319967744027</v>
      </c>
      <c r="J20" s="36">
        <f>SUM(J12:J17)</f>
        <v>45947</v>
      </c>
      <c r="K20" s="39">
        <f>J20/'2019'!J20</f>
        <v>1.0568116475377787</v>
      </c>
      <c r="L20" s="36">
        <f>SUM(L12:L17)</f>
        <v>94182</v>
      </c>
      <c r="M20" s="39">
        <f>L20/'2019'!L20</f>
        <v>0.9768498350861908</v>
      </c>
      <c r="N20" s="36">
        <f>SUM(N12:N17)</f>
        <v>315136</v>
      </c>
      <c r="O20" s="39">
        <f>N20/'2019'!N20</f>
        <v>0.9972279533688594</v>
      </c>
      <c r="P20" s="36">
        <f>SUM(P12:P17)</f>
        <v>24653</v>
      </c>
      <c r="Q20" s="39">
        <f>P20/'2019'!P20</f>
        <v>1.0470588235294118</v>
      </c>
      <c r="R20" s="36">
        <f>SUM(R12:R17)</f>
        <v>339789</v>
      </c>
      <c r="S20" s="39">
        <f>R20/'2019'!R20</f>
        <v>1.000683243166832</v>
      </c>
      <c r="T20" s="36">
        <f>T17</f>
        <v>95966</v>
      </c>
      <c r="U20" s="41">
        <f>T20/'2019'!T20</f>
        <v>1.0298880673098594</v>
      </c>
    </row>
    <row r="21" spans="1:21" ht="12.75">
      <c r="A21" s="10" t="s">
        <v>30</v>
      </c>
      <c r="B21" s="36">
        <f>B8</f>
        <v>99712</v>
      </c>
      <c r="C21" s="39">
        <f>B21/'2019'!B21</f>
        <v>1.1565773143261457</v>
      </c>
      <c r="D21" s="36">
        <f>SUM(D6:D8)</f>
        <v>175461</v>
      </c>
      <c r="E21" s="39">
        <f>D21/'2019'!D21</f>
        <v>0.9550353251107652</v>
      </c>
      <c r="F21" s="36">
        <f>SUM(F6:F8)</f>
        <v>19517</v>
      </c>
      <c r="G21" s="39">
        <f>F21/'2019'!F21</f>
        <v>0.9057873485868102</v>
      </c>
      <c r="H21" s="36">
        <f>SUM(H6:H8)</f>
        <v>66015</v>
      </c>
      <c r="I21" s="39">
        <f>H21/'2019'!H21</f>
        <v>0.9976877040261154</v>
      </c>
      <c r="J21" s="36">
        <f>SUM(J6:J8)</f>
        <v>22568</v>
      </c>
      <c r="K21" s="39">
        <f>J21/'2019'!J21</f>
        <v>1.0302200310417238</v>
      </c>
      <c r="L21" s="36">
        <f>SUM(L6:L8)</f>
        <v>45360</v>
      </c>
      <c r="M21" s="39">
        <f>L21/'2019'!L21</f>
        <v>1.0091436961890141</v>
      </c>
      <c r="N21" s="36">
        <f>SUM(N6:N8)</f>
        <v>153460</v>
      </c>
      <c r="O21" s="39">
        <f>N21/'2019'!N21</f>
        <v>0.9928187876043216</v>
      </c>
      <c r="P21" s="36">
        <f>SUM(P6:P8)</f>
        <v>11002</v>
      </c>
      <c r="Q21" s="39">
        <f>P21/'2019'!P21</f>
        <v>1.0486084635913078</v>
      </c>
      <c r="R21" s="36">
        <f>SUM(R6:R8)</f>
        <v>164462</v>
      </c>
      <c r="S21" s="39">
        <f>R21/'2019'!R21</f>
        <v>0.996365002241582</v>
      </c>
      <c r="T21" s="36">
        <f>T8</f>
        <v>103750</v>
      </c>
      <c r="U21" s="41">
        <f>T21/'2019'!T21</f>
        <v>1.1113610557662232</v>
      </c>
    </row>
    <row r="22" spans="1:21" ht="12.75">
      <c r="A22" s="10" t="s">
        <v>31</v>
      </c>
      <c r="B22" s="36">
        <f>B11</f>
        <v>115623</v>
      </c>
      <c r="C22" s="39">
        <f>B22/'2019'!B22</f>
        <v>1.3548035574095123</v>
      </c>
      <c r="D22" s="36">
        <f>SUM(D9:D11)</f>
        <v>165362</v>
      </c>
      <c r="E22" s="39">
        <f>D22/'2019'!D22</f>
        <v>0.9753108264326327</v>
      </c>
      <c r="F22" s="36">
        <f>SUM(F9:F11)</f>
        <v>15939</v>
      </c>
      <c r="G22" s="39">
        <f>F22/'2019'!F22</f>
        <v>0.6911369352181077</v>
      </c>
      <c r="H22" s="36">
        <f>SUM(H9:H11)</f>
        <v>61906</v>
      </c>
      <c r="I22" s="39">
        <f>H22/'2019'!H22</f>
        <v>0.8322376823284264</v>
      </c>
      <c r="J22" s="36">
        <f>SUM(J9:J11)</f>
        <v>17782</v>
      </c>
      <c r="K22" s="39">
        <f>J22/'2019'!J22</f>
        <v>0.6927961974519812</v>
      </c>
      <c r="L22" s="36">
        <f>SUM(L9:L11)</f>
        <v>42570</v>
      </c>
      <c r="M22" s="39">
        <f>L22/'2019'!L22</f>
        <v>0.8718001228752816</v>
      </c>
      <c r="N22" s="36">
        <f>SUM(N9:N11)</f>
        <v>138197</v>
      </c>
      <c r="O22" s="39">
        <f>N22/'2019'!N22</f>
        <v>0.8037326106174103</v>
      </c>
      <c r="P22" s="36">
        <f>SUM(P9:P11)</f>
        <v>13804</v>
      </c>
      <c r="Q22" s="39">
        <f>P22/'2019'!P22</f>
        <v>1.1618550627051596</v>
      </c>
      <c r="R22" s="36">
        <f>SUM(R9:R11)</f>
        <v>152001</v>
      </c>
      <c r="S22" s="39">
        <f>R22/'2019'!R22</f>
        <v>0.8268788249694002</v>
      </c>
      <c r="T22" s="36">
        <f>T11</f>
        <v>117111</v>
      </c>
      <c r="U22" s="41">
        <f>T22/'2019'!T22</f>
        <v>1.4841649029870607</v>
      </c>
    </row>
    <row r="23" spans="1:21" ht="12.75">
      <c r="A23" s="10" t="s">
        <v>32</v>
      </c>
      <c r="B23" s="36">
        <f>B14</f>
        <v>116962</v>
      </c>
      <c r="C23" s="39">
        <f>B23/'2019'!B23</f>
        <v>1.22525901172231</v>
      </c>
      <c r="D23" s="36">
        <f>SUM(D12:D14)</f>
        <v>157393</v>
      </c>
      <c r="E23" s="39">
        <f>D23/'2019'!D23</f>
        <v>0.858419869976875</v>
      </c>
      <c r="F23" s="36">
        <f>SUM(F12:F14)</f>
        <v>17305</v>
      </c>
      <c r="G23" s="39">
        <f>F23/'2019'!F23</f>
        <v>0.8926084489606437</v>
      </c>
      <c r="H23" s="36">
        <f>SUM(H12:H14)</f>
        <v>71341</v>
      </c>
      <c r="I23" s="39">
        <f>H23/'2019'!H23</f>
        <v>1.049718960595627</v>
      </c>
      <c r="J23" s="36">
        <f>SUM(J12:J14)</f>
        <v>23255</v>
      </c>
      <c r="K23" s="39">
        <f>J23/'2019'!J23</f>
        <v>1.0943529411764705</v>
      </c>
      <c r="L23" s="36">
        <f>SUM(L12:L14)</f>
        <v>47560</v>
      </c>
      <c r="M23" s="39">
        <f>L23/'2019'!L23</f>
        <v>1.0070297281273821</v>
      </c>
      <c r="N23" s="36">
        <f>SUM(N12:N14)</f>
        <v>159461</v>
      </c>
      <c r="O23" s="39">
        <f>N23/'2019'!N23</f>
        <v>1.023320733890789</v>
      </c>
      <c r="P23" s="36">
        <f>SUM(P12:P14)</f>
        <v>11248</v>
      </c>
      <c r="Q23" s="39">
        <f>P23/'2019'!P23</f>
        <v>0.862709004448535</v>
      </c>
      <c r="R23" s="36">
        <f>SUM(R12:R14)</f>
        <v>170709</v>
      </c>
      <c r="S23" s="39">
        <f>R23/'2019'!R23</f>
        <v>1.0109199656530365</v>
      </c>
      <c r="T23" s="36">
        <f>T14</f>
        <v>103795</v>
      </c>
      <c r="U23" s="41">
        <f>T23/'2019'!T23</f>
        <v>1.112164754036881</v>
      </c>
    </row>
    <row r="24" spans="1:21" ht="13.5" thickBot="1">
      <c r="A24" s="11" t="s">
        <v>33</v>
      </c>
      <c r="B24" s="38">
        <f>B17</f>
        <v>91489</v>
      </c>
      <c r="C24" s="40">
        <f>B24/'2019'!B24</f>
        <v>1.084494019748462</v>
      </c>
      <c r="D24" s="38">
        <f>SUM(D15:D17)</f>
        <v>161251</v>
      </c>
      <c r="E24" s="40">
        <f>D24/'2019'!D24</f>
        <v>0.9489148600616717</v>
      </c>
      <c r="F24" s="38">
        <f>SUM(F15:F17)</f>
        <v>18253</v>
      </c>
      <c r="G24" s="40">
        <f>F24/'2019'!F24</f>
        <v>1.0228635472121042</v>
      </c>
      <c r="H24" s="38">
        <f>SUM(H15:H17)</f>
        <v>68108</v>
      </c>
      <c r="I24" s="40">
        <f>H24/'2019'!H24</f>
        <v>0.9602549099778646</v>
      </c>
      <c r="J24" s="38">
        <f>SUM(J15:J17)</f>
        <v>22692</v>
      </c>
      <c r="K24" s="40">
        <f>J24/'2019'!J24</f>
        <v>1.0209205020920502</v>
      </c>
      <c r="L24" s="38">
        <f>SUM(L15:L17)</f>
        <v>46622</v>
      </c>
      <c r="M24" s="40">
        <f>L24/'2019'!L24</f>
        <v>0.9478713455048184</v>
      </c>
      <c r="N24" s="38">
        <f>SUM(N15:N17)</f>
        <v>155675</v>
      </c>
      <c r="O24" s="40">
        <f>N24/'2019'!N24</f>
        <v>0.971845054156132</v>
      </c>
      <c r="P24" s="38">
        <f>SUM(P15:P17)</f>
        <v>13405</v>
      </c>
      <c r="Q24" s="40">
        <f>P24/'2019'!P24</f>
        <v>1.2758161225849434</v>
      </c>
      <c r="R24" s="38">
        <f>SUM(R15:R17)</f>
        <v>169080</v>
      </c>
      <c r="S24" s="40">
        <f>R24/'2019'!R24</f>
        <v>0.99055608933049</v>
      </c>
      <c r="T24" s="38">
        <f>T18</f>
        <v>95966</v>
      </c>
      <c r="U24" s="42">
        <f>T24/'2019'!T24</f>
        <v>1.0298880673098594</v>
      </c>
    </row>
  </sheetData>
  <sheetProtection/>
  <mergeCells count="1">
    <mergeCell ref="A1:U1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24"/>
  <sheetViews>
    <sheetView zoomScale="85" zoomScaleNormal="85" zoomScalePageLayoutView="0" workbookViewId="0" topLeftCell="A1">
      <selection activeCell="B15" sqref="B15:U24"/>
    </sheetView>
  </sheetViews>
  <sheetFormatPr defaultColWidth="9.00390625" defaultRowHeight="13.5"/>
  <cols>
    <col min="1" max="1" width="10.625" style="0" customWidth="1"/>
    <col min="2" max="3" width="9.25390625" style="0" customWidth="1"/>
    <col min="4" max="4" width="10.25390625" style="0" customWidth="1"/>
    <col min="5" max="5" width="9.25390625" style="0" customWidth="1"/>
    <col min="6" max="6" width="11.25390625" style="0" customWidth="1"/>
    <col min="7" max="9" width="9.25390625" style="0" customWidth="1"/>
    <col min="10" max="10" width="11.25390625" style="0" customWidth="1"/>
    <col min="11" max="17" width="9.25390625" style="0" customWidth="1"/>
    <col min="18" max="18" width="10.25390625" style="0" customWidth="1"/>
    <col min="19" max="21" width="9.25390625" style="0" customWidth="1"/>
  </cols>
  <sheetData>
    <row r="1" spans="1:21" ht="12.75">
      <c r="A1" s="69" t="s">
        <v>87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ht="13.5" thickBot="1">
      <c r="A2" s="3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2.75">
      <c r="A3" s="25"/>
      <c r="B3" s="28" t="s">
        <v>2</v>
      </c>
      <c r="C3" s="28" t="s">
        <v>3</v>
      </c>
      <c r="D3" s="30" t="s">
        <v>4</v>
      </c>
      <c r="E3" s="31"/>
      <c r="F3" s="28" t="s">
        <v>5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 t="s">
        <v>6</v>
      </c>
      <c r="S3" s="28" t="s">
        <v>3</v>
      </c>
      <c r="T3" s="31" t="s">
        <v>7</v>
      </c>
      <c r="U3" s="16" t="s">
        <v>3</v>
      </c>
    </row>
    <row r="4" spans="1:21" ht="12.75">
      <c r="A4" s="26"/>
      <c r="B4" s="22"/>
      <c r="C4" s="22"/>
      <c r="D4" s="19" t="s">
        <v>8</v>
      </c>
      <c r="E4" s="19" t="s">
        <v>3</v>
      </c>
      <c r="F4" s="21" t="s">
        <v>9</v>
      </c>
      <c r="G4" s="21"/>
      <c r="H4" s="21"/>
      <c r="I4" s="21"/>
      <c r="J4" s="21"/>
      <c r="K4" s="21"/>
      <c r="L4" s="21"/>
      <c r="M4" s="21"/>
      <c r="N4" s="21"/>
      <c r="O4" s="21"/>
      <c r="P4" s="21" t="s">
        <v>10</v>
      </c>
      <c r="Q4" s="22"/>
      <c r="R4" s="22"/>
      <c r="S4" s="22"/>
      <c r="T4" s="32"/>
      <c r="U4" s="17"/>
    </row>
    <row r="5" spans="1:21" ht="13.5" thickBot="1">
      <c r="A5" s="27"/>
      <c r="B5" s="29"/>
      <c r="C5" s="29"/>
      <c r="D5" s="20"/>
      <c r="E5" s="20"/>
      <c r="F5" s="1" t="s">
        <v>11</v>
      </c>
      <c r="G5" s="1" t="s">
        <v>3</v>
      </c>
      <c r="H5" s="1" t="s">
        <v>12</v>
      </c>
      <c r="I5" s="1" t="s">
        <v>3</v>
      </c>
      <c r="J5" s="1" t="s">
        <v>13</v>
      </c>
      <c r="K5" s="1" t="s">
        <v>3</v>
      </c>
      <c r="L5" s="1" t="s">
        <v>14</v>
      </c>
      <c r="M5" s="1" t="s">
        <v>3</v>
      </c>
      <c r="N5" s="1" t="s">
        <v>15</v>
      </c>
      <c r="O5" s="1" t="s">
        <v>3</v>
      </c>
      <c r="P5" s="1" t="s">
        <v>8</v>
      </c>
      <c r="Q5" s="1" t="s">
        <v>3</v>
      </c>
      <c r="R5" s="29"/>
      <c r="S5" s="29"/>
      <c r="T5" s="33"/>
      <c r="U5" s="18"/>
    </row>
    <row r="6" spans="1:21" ht="12.75">
      <c r="A6" s="2">
        <v>43466</v>
      </c>
      <c r="B6" s="35">
        <v>75002</v>
      </c>
      <c r="C6" s="39">
        <f>B6/'2018'!B6</f>
        <v>0.8993476905367164</v>
      </c>
      <c r="D6" s="35">
        <v>62226</v>
      </c>
      <c r="E6" s="39">
        <f>D6/'2018'!D6</f>
        <v>1.1475095432164788</v>
      </c>
      <c r="F6" s="35">
        <v>7420</v>
      </c>
      <c r="G6" s="39">
        <f>F6/'2018'!F6</f>
        <v>1.135772233277208</v>
      </c>
      <c r="H6" s="35">
        <v>20655</v>
      </c>
      <c r="I6" s="39">
        <f>H6/'2018'!H6</f>
        <v>1.0368975903614457</v>
      </c>
      <c r="J6" s="35">
        <v>7274</v>
      </c>
      <c r="K6" s="39">
        <f>J6/'2018'!J6</f>
        <v>1.091209120912091</v>
      </c>
      <c r="L6" s="35">
        <v>14326</v>
      </c>
      <c r="M6" s="39">
        <f>L6/'2018'!L6</f>
        <v>0.9532871972318339</v>
      </c>
      <c r="N6" s="35">
        <f aca="true" t="shared" si="0" ref="N6:N17">F6+H6+J6+L6</f>
        <v>49675</v>
      </c>
      <c r="O6" s="39">
        <f>N6/'2018'!N6</f>
        <v>1.031736141400295</v>
      </c>
      <c r="P6" s="35">
        <v>3174</v>
      </c>
      <c r="Q6" s="39">
        <f>P6/'2018'!P6</f>
        <v>1.598992443324937</v>
      </c>
      <c r="R6" s="35">
        <f aca="true" t="shared" si="1" ref="R6:R17">N6+P6</f>
        <v>52849</v>
      </c>
      <c r="S6" s="39">
        <f>R6/'2018'!R6</f>
        <v>1.0541969201308545</v>
      </c>
      <c r="T6" s="35">
        <v>84079</v>
      </c>
      <c r="U6" s="43">
        <f>T6/'2018'!T6</f>
        <v>0.9657481535934574</v>
      </c>
    </row>
    <row r="7" spans="1:21" ht="12.75">
      <c r="A7" s="8" t="s">
        <v>16</v>
      </c>
      <c r="B7" s="35">
        <v>84079</v>
      </c>
      <c r="C7" s="39">
        <f>B7/'2018'!B7</f>
        <v>0.9657481535934574</v>
      </c>
      <c r="D7" s="35">
        <v>56502</v>
      </c>
      <c r="E7" s="39">
        <f>D7/'2018'!D7</f>
        <v>0.9993809363779472</v>
      </c>
      <c r="F7" s="35">
        <v>6817</v>
      </c>
      <c r="G7" s="39">
        <f>F7/'2018'!F7</f>
        <v>0.9836940836940837</v>
      </c>
      <c r="H7" s="35">
        <v>22237</v>
      </c>
      <c r="I7" s="39">
        <f>H7/'2018'!H7</f>
        <v>1.0242273501911474</v>
      </c>
      <c r="J7" s="35">
        <v>7023</v>
      </c>
      <c r="K7" s="39">
        <f>J7/'2018'!J7</f>
        <v>0.9815513626834381</v>
      </c>
      <c r="L7" s="35">
        <v>14837</v>
      </c>
      <c r="M7" s="39">
        <f>L7/'2018'!L7</f>
        <v>1.0003371089536137</v>
      </c>
      <c r="N7" s="35">
        <f t="shared" si="0"/>
        <v>50914</v>
      </c>
      <c r="O7" s="39">
        <f>N7/'2018'!N7</f>
        <v>1.0056490479576519</v>
      </c>
      <c r="P7" s="35">
        <v>3404</v>
      </c>
      <c r="Q7" s="39">
        <f>P7/'2018'!P7</f>
        <v>1.4704103671706263</v>
      </c>
      <c r="R7" s="35">
        <f t="shared" si="1"/>
        <v>54318</v>
      </c>
      <c r="S7" s="39">
        <f>R7/'2018'!R7</f>
        <v>1.0259713276542697</v>
      </c>
      <c r="T7" s="35">
        <v>86213</v>
      </c>
      <c r="U7" s="41">
        <f>T7/'2018'!T7</f>
        <v>0.9512738748082843</v>
      </c>
    </row>
    <row r="8" spans="1:21" ht="12.75">
      <c r="A8" s="8" t="s">
        <v>17</v>
      </c>
      <c r="B8" s="35">
        <v>86213</v>
      </c>
      <c r="C8" s="39">
        <f>B8/'2018'!B8</f>
        <v>0.9512738748082843</v>
      </c>
      <c r="D8" s="35">
        <v>64994</v>
      </c>
      <c r="E8" s="39">
        <f>D8/'2018'!D8</f>
        <v>1.0363224695452515</v>
      </c>
      <c r="F8" s="35">
        <v>7310</v>
      </c>
      <c r="G8" s="39">
        <f>F8/'2018'!F8</f>
        <v>0.8930971288943189</v>
      </c>
      <c r="H8" s="35">
        <v>23276</v>
      </c>
      <c r="I8" s="39">
        <f>H8/'2018'!H8</f>
        <v>0.822589765337857</v>
      </c>
      <c r="J8" s="35">
        <v>7609</v>
      </c>
      <c r="K8" s="39">
        <f>J8/'2018'!J8</f>
        <v>0.7813719449578969</v>
      </c>
      <c r="L8" s="35">
        <v>15786</v>
      </c>
      <c r="M8" s="39">
        <f>L8/'2018'!L8</f>
        <v>0.8858585858585859</v>
      </c>
      <c r="N8" s="35">
        <f t="shared" si="0"/>
        <v>53981</v>
      </c>
      <c r="O8" s="39">
        <f>N8/'2018'!N8</f>
        <v>0.8429394587673137</v>
      </c>
      <c r="P8" s="35">
        <v>3914</v>
      </c>
      <c r="Q8" s="39">
        <f>P8/'2018'!P8</f>
        <v>1.52</v>
      </c>
      <c r="R8" s="35">
        <f t="shared" si="1"/>
        <v>57895</v>
      </c>
      <c r="S8" s="39">
        <f>R8/'2018'!R8</f>
        <v>0.8691115981625485</v>
      </c>
      <c r="T8" s="35">
        <v>93354</v>
      </c>
      <c r="U8" s="41">
        <f>T8/'2018'!T8</f>
        <v>1.0795739710661132</v>
      </c>
    </row>
    <row r="9" spans="1:21" ht="12.75">
      <c r="A9" s="8" t="s">
        <v>18</v>
      </c>
      <c r="B9" s="35">
        <v>93354</v>
      </c>
      <c r="C9" s="39">
        <f>B9/'2018'!B9</f>
        <v>1.0795739710661132</v>
      </c>
      <c r="D9" s="35">
        <v>63618</v>
      </c>
      <c r="E9" s="39">
        <f>D9/'2018'!D9</f>
        <v>1.0674519279170442</v>
      </c>
      <c r="F9" s="35">
        <v>7774</v>
      </c>
      <c r="G9" s="39">
        <f>F9/'2018'!F9</f>
        <v>0.9951356886840758</v>
      </c>
      <c r="H9" s="35">
        <v>27435</v>
      </c>
      <c r="I9" s="39">
        <f>H9/'2018'!H9</f>
        <v>1.1838187702265373</v>
      </c>
      <c r="J9" s="35">
        <v>8511</v>
      </c>
      <c r="K9" s="39">
        <f>J9/'2018'!J9</f>
        <v>1.299587723316537</v>
      </c>
      <c r="L9" s="35">
        <v>16490</v>
      </c>
      <c r="M9" s="39">
        <f>L9/'2018'!L9</f>
        <v>1.0476493011435832</v>
      </c>
      <c r="N9" s="35">
        <f t="shared" si="0"/>
        <v>60210</v>
      </c>
      <c r="O9" s="39">
        <f>N9/'2018'!N9</f>
        <v>1.1301524138448833</v>
      </c>
      <c r="P9" s="35">
        <v>4268</v>
      </c>
      <c r="Q9" s="39">
        <f>P9/'2018'!P9</f>
        <v>1.2664688427299704</v>
      </c>
      <c r="R9" s="35">
        <f t="shared" si="1"/>
        <v>64478</v>
      </c>
      <c r="S9" s="39">
        <f>R9/'2018'!R9</f>
        <v>1.1164634990995983</v>
      </c>
      <c r="T9" s="35">
        <v>92805</v>
      </c>
      <c r="U9" s="41">
        <f>T9/'2018'!T9</f>
        <v>1.0365336073446958</v>
      </c>
    </row>
    <row r="10" spans="1:21" ht="12.75">
      <c r="A10" s="8" t="s">
        <v>19</v>
      </c>
      <c r="B10" s="35">
        <v>92805</v>
      </c>
      <c r="C10" s="39">
        <f>B10/'2018'!B10</f>
        <v>1.0365336073446958</v>
      </c>
      <c r="D10" s="35">
        <v>50751</v>
      </c>
      <c r="E10" s="39">
        <f>D10/'2018'!D10</f>
        <v>0.8777109058835737</v>
      </c>
      <c r="F10" s="35">
        <v>7314</v>
      </c>
      <c r="G10" s="39">
        <f>F10/'2018'!F10</f>
        <v>0.9490073958738808</v>
      </c>
      <c r="H10" s="35">
        <v>22373</v>
      </c>
      <c r="I10" s="39">
        <f>H10/'2018'!H10</f>
        <v>0.936932032329662</v>
      </c>
      <c r="J10" s="35">
        <v>7777</v>
      </c>
      <c r="K10" s="39">
        <f>J10/'2018'!J10</f>
        <v>1.1274282400695854</v>
      </c>
      <c r="L10" s="35">
        <v>16347</v>
      </c>
      <c r="M10" s="39">
        <f>L10/'2018'!L10</f>
        <v>1.0282425462322304</v>
      </c>
      <c r="N10" s="35">
        <f t="shared" si="0"/>
        <v>53811</v>
      </c>
      <c r="O10" s="39">
        <f>N10/'2018'!N10</f>
        <v>0.9895002022728109</v>
      </c>
      <c r="P10" s="35">
        <v>4180</v>
      </c>
      <c r="Q10" s="39">
        <f>P10/'2018'!P10</f>
        <v>1.2403560830860534</v>
      </c>
      <c r="R10" s="35">
        <f t="shared" si="1"/>
        <v>57991</v>
      </c>
      <c r="S10" s="39">
        <f>R10/'2018'!R10</f>
        <v>1.0041383848178418</v>
      </c>
      <c r="T10" s="35">
        <v>85343</v>
      </c>
      <c r="U10" s="41">
        <f>T10/'2018'!T10</f>
        <v>0.9552714939723973</v>
      </c>
    </row>
    <row r="11" spans="1:21" ht="12.75">
      <c r="A11" s="8" t="s">
        <v>20</v>
      </c>
      <c r="B11" s="35">
        <v>85343</v>
      </c>
      <c r="C11" s="39">
        <f>B11/'2018'!B11</f>
        <v>0.9552714939723973</v>
      </c>
      <c r="D11" s="35">
        <v>55179</v>
      </c>
      <c r="E11" s="39">
        <f>D11/'2018'!D11</f>
        <v>0.9331022237253741</v>
      </c>
      <c r="F11" s="35">
        <v>7974</v>
      </c>
      <c r="G11" s="39">
        <f>F11/'2018'!F11</f>
        <v>0.9579529072561268</v>
      </c>
      <c r="H11" s="35">
        <v>24577</v>
      </c>
      <c r="I11" s="39">
        <f>H11/'2018'!H11</f>
        <v>0.9621814195670046</v>
      </c>
      <c r="J11" s="35">
        <v>9379</v>
      </c>
      <c r="K11" s="39">
        <f>J11/'2018'!J11</f>
        <v>1.13878096163186</v>
      </c>
      <c r="L11" s="35">
        <v>15993</v>
      </c>
      <c r="M11" s="39">
        <f>L11/'2018'!L11</f>
        <v>1.0078774892866145</v>
      </c>
      <c r="N11" s="35">
        <f t="shared" si="0"/>
        <v>57923</v>
      </c>
      <c r="O11" s="39">
        <f>N11/'2018'!N11</f>
        <v>0.999171999793</v>
      </c>
      <c r="P11" s="35">
        <v>3433</v>
      </c>
      <c r="Q11" s="39">
        <f>P11/'2018'!P11</f>
        <v>0.9349128540305011</v>
      </c>
      <c r="R11" s="35">
        <f t="shared" si="1"/>
        <v>61356</v>
      </c>
      <c r="S11" s="39">
        <f>R11/'2018'!R11</f>
        <v>0.9953441591097124</v>
      </c>
      <c r="T11" s="35">
        <v>78907</v>
      </c>
      <c r="U11" s="41">
        <f>T11/'2018'!T11</f>
        <v>0.9083761195404416</v>
      </c>
    </row>
    <row r="12" spans="1:21" ht="12.75">
      <c r="A12" s="8" t="s">
        <v>21</v>
      </c>
      <c r="B12" s="35">
        <v>78907</v>
      </c>
      <c r="C12" s="39">
        <f>B12/'2018'!B12</f>
        <v>0.9083761195404416</v>
      </c>
      <c r="D12" s="35">
        <v>62646</v>
      </c>
      <c r="E12" s="39">
        <f>D12/'2018'!D12</f>
        <v>0.8999569027438586</v>
      </c>
      <c r="F12" s="35">
        <v>7911</v>
      </c>
      <c r="G12" s="39">
        <f>F12/'2018'!F12</f>
        <v>0.9522147327876745</v>
      </c>
      <c r="H12" s="35">
        <v>23703</v>
      </c>
      <c r="I12" s="39">
        <f>H12/'2018'!H12</f>
        <v>0.9204333643988817</v>
      </c>
      <c r="J12" s="35">
        <v>6845</v>
      </c>
      <c r="K12" s="39">
        <f>J12/'2018'!J12</f>
        <v>0.8555180602424697</v>
      </c>
      <c r="L12" s="35">
        <v>16592</v>
      </c>
      <c r="M12" s="39">
        <f>L12/'2018'!L12</f>
        <v>1.071419346506522</v>
      </c>
      <c r="N12" s="35">
        <f t="shared" si="0"/>
        <v>55051</v>
      </c>
      <c r="O12" s="39">
        <f>N12/'2018'!N12</f>
        <v>0.9566267572592837</v>
      </c>
      <c r="P12" s="35">
        <v>5191</v>
      </c>
      <c r="Q12" s="39">
        <f>P12/'2018'!P12</f>
        <v>1.3504162330905307</v>
      </c>
      <c r="R12" s="35">
        <f t="shared" si="1"/>
        <v>60242</v>
      </c>
      <c r="S12" s="39">
        <f>R12/'2018'!R12</f>
        <v>0.981283901549087</v>
      </c>
      <c r="T12" s="35">
        <v>81290</v>
      </c>
      <c r="U12" s="41">
        <f>T12/'2018'!T12</f>
        <v>0.8543621974418532</v>
      </c>
    </row>
    <row r="13" spans="1:21" ht="12.75">
      <c r="A13" s="8" t="s">
        <v>22</v>
      </c>
      <c r="B13" s="35">
        <v>81290</v>
      </c>
      <c r="C13" s="39">
        <f>B13/'2018'!B13</f>
        <v>0.8543621974418532</v>
      </c>
      <c r="D13" s="35">
        <v>64863</v>
      </c>
      <c r="E13" s="39">
        <f>D13/'2018'!D13</f>
        <v>1.0938480218557118</v>
      </c>
      <c r="F13" s="35">
        <v>5421</v>
      </c>
      <c r="G13" s="39">
        <f>F13/'2018'!F13</f>
        <v>0.8044220210713756</v>
      </c>
      <c r="H13" s="35">
        <v>20535</v>
      </c>
      <c r="I13" s="39">
        <f>H13/'2018'!H13</f>
        <v>0.8733095177341158</v>
      </c>
      <c r="J13" s="35">
        <v>6702</v>
      </c>
      <c r="K13" s="39">
        <f>J13/'2018'!J13</f>
        <v>0.9714451369763734</v>
      </c>
      <c r="L13" s="35">
        <v>14361</v>
      </c>
      <c r="M13" s="39">
        <f>L13/'2018'!L13</f>
        <v>0.9264563576543449</v>
      </c>
      <c r="N13" s="35">
        <f t="shared" si="0"/>
        <v>47019</v>
      </c>
      <c r="O13" s="39">
        <f>N13/'2018'!N13</f>
        <v>0.8929975499971512</v>
      </c>
      <c r="P13" s="35">
        <v>3798</v>
      </c>
      <c r="Q13" s="39">
        <f>P13/'2018'!P13</f>
        <v>0.8352760061579063</v>
      </c>
      <c r="R13" s="35">
        <f t="shared" si="1"/>
        <v>50817</v>
      </c>
      <c r="S13" s="39">
        <f>R13/'2018'!R13</f>
        <v>0.8884090909090909</v>
      </c>
      <c r="T13" s="35">
        <v>95459</v>
      </c>
      <c r="U13" s="41">
        <f>T13/'2018'!T13</f>
        <v>0.9786952643612168</v>
      </c>
    </row>
    <row r="14" spans="1:21" ht="12.75">
      <c r="A14" s="8" t="s">
        <v>23</v>
      </c>
      <c r="B14" s="35">
        <v>95459</v>
      </c>
      <c r="C14" s="39">
        <f>B14/'2018'!B14</f>
        <v>0.9786952643612168</v>
      </c>
      <c r="D14" s="35">
        <v>55843</v>
      </c>
      <c r="E14" s="39">
        <f>D14/'2018'!D14</f>
        <v>1.0002686823816007</v>
      </c>
      <c r="F14" s="35">
        <v>6055</v>
      </c>
      <c r="G14" s="39">
        <f>F14/'2018'!F14</f>
        <v>0.858378225120499</v>
      </c>
      <c r="H14" s="35">
        <v>23724</v>
      </c>
      <c r="I14" s="39">
        <f>H14/'2018'!H14</f>
        <v>1.0263021283959162</v>
      </c>
      <c r="J14" s="35">
        <v>7703</v>
      </c>
      <c r="K14" s="39">
        <f>J14/'2018'!J14</f>
        <v>1.052178664116924</v>
      </c>
      <c r="L14" s="35">
        <v>16275</v>
      </c>
      <c r="M14" s="39">
        <f>L14/'2018'!L14</f>
        <v>0.9833836858006042</v>
      </c>
      <c r="N14" s="35">
        <f t="shared" si="0"/>
        <v>53757</v>
      </c>
      <c r="O14" s="39">
        <f>N14/'2018'!N14</f>
        <v>0.9947447308525009</v>
      </c>
      <c r="P14" s="35">
        <v>4049</v>
      </c>
      <c r="Q14" s="39">
        <f>P14/'2018'!P14</f>
        <v>1.2936102236421725</v>
      </c>
      <c r="R14" s="35">
        <f t="shared" si="1"/>
        <v>57806</v>
      </c>
      <c r="S14" s="39">
        <f>R14/'2018'!R14</f>
        <v>1.0111070297878295</v>
      </c>
      <c r="T14" s="35">
        <v>93327</v>
      </c>
      <c r="U14" s="41">
        <f>T14/'2018'!T14</f>
        <v>0.9737487349102177</v>
      </c>
    </row>
    <row r="15" spans="1:21" ht="12.75">
      <c r="A15" s="8" t="s">
        <v>24</v>
      </c>
      <c r="B15" s="35">
        <v>93327</v>
      </c>
      <c r="C15" s="39">
        <f>B15/'2018'!B15</f>
        <v>0.9737487349102177</v>
      </c>
      <c r="D15" s="35">
        <v>57790</v>
      </c>
      <c r="E15" s="39">
        <f>D15/'2018'!D15</f>
        <v>1.2469253009968497</v>
      </c>
      <c r="F15" s="35">
        <v>6442</v>
      </c>
      <c r="G15" s="39">
        <f>F15/'2018'!F15</f>
        <v>0.9368819080860966</v>
      </c>
      <c r="H15" s="35">
        <v>24613</v>
      </c>
      <c r="I15" s="39">
        <f>H15/'2018'!H15</f>
        <v>0.9668840351979887</v>
      </c>
      <c r="J15" s="35">
        <v>8180</v>
      </c>
      <c r="K15" s="39">
        <f>J15/'2018'!J15</f>
        <v>1.0245490981963927</v>
      </c>
      <c r="L15" s="35">
        <v>17217</v>
      </c>
      <c r="M15" s="39">
        <f>L15/'2018'!L15</f>
        <v>0.9418490153172866</v>
      </c>
      <c r="N15" s="35">
        <f t="shared" si="0"/>
        <v>56452</v>
      </c>
      <c r="O15" s="39">
        <f>N15/'2018'!N15</f>
        <v>0.9634104717045532</v>
      </c>
      <c r="P15" s="35">
        <v>3511</v>
      </c>
      <c r="Q15" s="39">
        <f>P15/'2018'!P15</f>
        <v>0.8548819089359629</v>
      </c>
      <c r="R15" s="35">
        <f t="shared" si="1"/>
        <v>59963</v>
      </c>
      <c r="S15" s="39">
        <f>R15/'2018'!R15</f>
        <v>0.9563019313270498</v>
      </c>
      <c r="T15" s="35">
        <v>91020</v>
      </c>
      <c r="U15" s="41">
        <f>T15/'2018'!T15</f>
        <v>1.1438553278121977</v>
      </c>
    </row>
    <row r="16" spans="1:21" ht="12.75">
      <c r="A16" s="8" t="s">
        <v>25</v>
      </c>
      <c r="B16" s="35">
        <v>91020</v>
      </c>
      <c r="C16" s="39">
        <f>B16/'2018'!B16</f>
        <v>1.1438553278121977</v>
      </c>
      <c r="D16" s="35">
        <v>49878</v>
      </c>
      <c r="E16" s="39">
        <f>D16/'2018'!D16</f>
        <v>1.0128952338403427</v>
      </c>
      <c r="F16" s="35">
        <v>5750</v>
      </c>
      <c r="G16" s="39">
        <f>F16/'2018'!F16</f>
        <v>0.8614232209737828</v>
      </c>
      <c r="H16" s="35">
        <v>23539</v>
      </c>
      <c r="I16" s="39">
        <f>H16/'2018'!H16</f>
        <v>0.9330875649106116</v>
      </c>
      <c r="J16" s="35">
        <v>7463</v>
      </c>
      <c r="K16" s="39">
        <f>J16/'2018'!J16</f>
        <v>0.8693069306930693</v>
      </c>
      <c r="L16" s="35">
        <v>17101</v>
      </c>
      <c r="M16" s="39">
        <f>L16/'2018'!L16</f>
        <v>0.9566993006993006</v>
      </c>
      <c r="N16" s="35">
        <f t="shared" si="0"/>
        <v>53853</v>
      </c>
      <c r="O16" s="39">
        <f>N16/'2018'!N16</f>
        <v>0.9227408245090983</v>
      </c>
      <c r="P16" s="35">
        <v>3365</v>
      </c>
      <c r="Q16" s="39">
        <f>P16/'2018'!P16</f>
        <v>1.3729090167278661</v>
      </c>
      <c r="R16" s="35">
        <f t="shared" si="1"/>
        <v>57218</v>
      </c>
      <c r="S16" s="39">
        <f>R16/'2018'!R16</f>
        <v>0.9408843503856084</v>
      </c>
      <c r="T16" s="35">
        <v>84361</v>
      </c>
      <c r="U16" s="41">
        <f>T16/'2018'!T16</f>
        <v>1.234340478454898</v>
      </c>
    </row>
    <row r="17" spans="1:21" ht="12.75">
      <c r="A17" s="8" t="s">
        <v>26</v>
      </c>
      <c r="B17" s="35">
        <v>84361</v>
      </c>
      <c r="C17" s="39">
        <f>B17/'2018'!B17</f>
        <v>1.234340478454898</v>
      </c>
      <c r="D17" s="35">
        <v>62264</v>
      </c>
      <c r="E17" s="39">
        <f>D17/'2018'!D17</f>
        <v>1.0099430666169242</v>
      </c>
      <c r="F17" s="35">
        <v>5653</v>
      </c>
      <c r="G17" s="39">
        <f>F17/'2018'!F17</f>
        <v>0.8929079134417943</v>
      </c>
      <c r="H17" s="35">
        <v>22775</v>
      </c>
      <c r="I17" s="39">
        <f>H17/'2018'!H17</f>
        <v>0.9831218164551498</v>
      </c>
      <c r="J17" s="35">
        <v>6584</v>
      </c>
      <c r="K17" s="39">
        <f>J17/'2018'!J17</f>
        <v>0.9171193759576542</v>
      </c>
      <c r="L17" s="35">
        <v>14868</v>
      </c>
      <c r="M17" s="39">
        <f>L17/'2018'!L17</f>
        <v>0.9783509903270382</v>
      </c>
      <c r="N17" s="35">
        <f t="shared" si="0"/>
        <v>49880</v>
      </c>
      <c r="O17" s="39">
        <f>N17/'2018'!N17</f>
        <v>0.9615792416093151</v>
      </c>
      <c r="P17" s="35">
        <v>3631</v>
      </c>
      <c r="Q17" s="39">
        <f>P17/'2018'!P17</f>
        <v>1.177367055771725</v>
      </c>
      <c r="R17" s="35">
        <f t="shared" si="1"/>
        <v>53511</v>
      </c>
      <c r="S17" s="39">
        <f>R17/'2018'!R17</f>
        <v>0.9736885201157268</v>
      </c>
      <c r="T17" s="35">
        <v>93181</v>
      </c>
      <c r="U17" s="41">
        <f>T17/'2018'!T17</f>
        <v>1.2423802031945814</v>
      </c>
    </row>
    <row r="18" spans="1:21" ht="12.75">
      <c r="A18" s="10" t="s">
        <v>88</v>
      </c>
      <c r="B18" s="35">
        <f>B17</f>
        <v>84361</v>
      </c>
      <c r="C18" s="39">
        <f>B18/'2018'!B18</f>
        <v>1.124783339110957</v>
      </c>
      <c r="D18" s="35">
        <f>SUM(D6:D17)</f>
        <v>706554</v>
      </c>
      <c r="E18" s="39">
        <f>D18/'2018'!D18</f>
        <v>1.0210155618913572</v>
      </c>
      <c r="F18" s="35">
        <f>SUM(F6:F17)</f>
        <v>81841</v>
      </c>
      <c r="G18" s="39">
        <f>F18/'2018'!F18</f>
        <v>0.9356037222488968</v>
      </c>
      <c r="H18" s="35">
        <f>SUM(H6:H17)</f>
        <v>279442</v>
      </c>
      <c r="I18" s="39">
        <f>H18/'2018'!H18</f>
        <v>0.9677477446277987</v>
      </c>
      <c r="J18" s="35">
        <f>SUM(J6:J17)</f>
        <v>91050</v>
      </c>
      <c r="K18" s="39">
        <f>J18/'2018'!J18</f>
        <v>0.9982348620232209</v>
      </c>
      <c r="L18" s="35">
        <f>SUM(L6:L17)</f>
        <v>190193</v>
      </c>
      <c r="M18" s="39">
        <f>L18/'2018'!L18</f>
        <v>0.9799974236764137</v>
      </c>
      <c r="N18" s="35">
        <f>SUM(N6:N17)</f>
        <v>642526</v>
      </c>
      <c r="O18" s="39">
        <f>N18/'2018'!N18</f>
        <v>0.9712946796368941</v>
      </c>
      <c r="P18" s="35">
        <f>SUM(P6:P17)</f>
        <v>45918</v>
      </c>
      <c r="Q18" s="39">
        <f>P18/'2018'!P18</f>
        <v>1.1942262678803641</v>
      </c>
      <c r="R18" s="35">
        <f>SUM(R6:R17)</f>
        <v>688444</v>
      </c>
      <c r="S18" s="39">
        <f>R18/'2018'!R18</f>
        <v>0.9819889854237303</v>
      </c>
      <c r="T18" s="35">
        <f>T17</f>
        <v>93181</v>
      </c>
      <c r="U18" s="41">
        <f>T18/'2018'!T18</f>
        <v>1.2423802031945814</v>
      </c>
    </row>
    <row r="19" spans="1:21" ht="12.75">
      <c r="A19" s="10" t="s">
        <v>28</v>
      </c>
      <c r="B19" s="36">
        <f>B11</f>
        <v>85343</v>
      </c>
      <c r="C19" s="39">
        <f>B19/'2018'!B19</f>
        <v>0.9552714939723973</v>
      </c>
      <c r="D19" s="36">
        <f>SUM(D6:D11)</f>
        <v>353270</v>
      </c>
      <c r="E19" s="39">
        <f>D19/'2018'!D19</f>
        <v>1.009241932949562</v>
      </c>
      <c r="F19" s="36">
        <f>SUM(F6:F11)</f>
        <v>44609</v>
      </c>
      <c r="G19" s="39">
        <f>F19/'2018'!F19</f>
        <v>0.9806115495372711</v>
      </c>
      <c r="H19" s="36">
        <f>SUM(H6:H11)</f>
        <v>140553</v>
      </c>
      <c r="I19" s="39">
        <f>H19/'2018'!H19</f>
        <v>0.9861707501894418</v>
      </c>
      <c r="J19" s="36">
        <f>SUM(J6:J11)</f>
        <v>47573</v>
      </c>
      <c r="K19" s="39">
        <f>J19/'2018'!J19</f>
        <v>1.051522921179435</v>
      </c>
      <c r="L19" s="36">
        <f>SUM(L6:L11)</f>
        <v>93779</v>
      </c>
      <c r="M19" s="39">
        <f>L19/'2018'!L19</f>
        <v>0.9852184144727166</v>
      </c>
      <c r="N19" s="36">
        <f>SUM(N6:N11)</f>
        <v>326514</v>
      </c>
      <c r="O19" s="39">
        <f>N19/'2018'!N19</f>
        <v>0.9941268347932518</v>
      </c>
      <c r="P19" s="36">
        <f>SUM(P6:P11)</f>
        <v>22373</v>
      </c>
      <c r="Q19" s="39">
        <f>P19/'2018'!P19</f>
        <v>1.294209521605831</v>
      </c>
      <c r="R19" s="36">
        <f>SUM(R6:R11)</f>
        <v>348887</v>
      </c>
      <c r="S19" s="39">
        <f>R19/'2018'!R19</f>
        <v>1.0059134576572213</v>
      </c>
      <c r="T19" s="36">
        <f>T11</f>
        <v>78907</v>
      </c>
      <c r="U19" s="41">
        <f>T19/'2018'!T19</f>
        <v>0.9083761195404416</v>
      </c>
    </row>
    <row r="20" spans="1:21" ht="12.75">
      <c r="A20" s="10" t="s">
        <v>29</v>
      </c>
      <c r="B20" s="36">
        <f>B17</f>
        <v>84361</v>
      </c>
      <c r="C20" s="39">
        <f>B20/'2018'!B20</f>
        <v>1.234340478454898</v>
      </c>
      <c r="D20" s="36">
        <f>SUM(D12:D17)</f>
        <v>353284</v>
      </c>
      <c r="E20" s="39">
        <f>D20/'2018'!D20</f>
        <v>1.033066647951903</v>
      </c>
      <c r="F20" s="36">
        <f>SUM(F12:F17)</f>
        <v>37232</v>
      </c>
      <c r="G20" s="39">
        <f>F20/'2018'!F20</f>
        <v>0.8868351475597266</v>
      </c>
      <c r="H20" s="36">
        <f>SUM(H12:H17)</f>
        <v>138889</v>
      </c>
      <c r="I20" s="39">
        <f>H20/'2018'!H20</f>
        <v>0.949791767819409</v>
      </c>
      <c r="J20" s="36">
        <f>SUM(J12:J17)</f>
        <v>43477</v>
      </c>
      <c r="K20" s="39">
        <f>J20/'2018'!J20</f>
        <v>0.9457895538297548</v>
      </c>
      <c r="L20" s="36">
        <f>SUM(L12:L17)</f>
        <v>96414</v>
      </c>
      <c r="M20" s="39">
        <f>L20/'2018'!L20</f>
        <v>0.9749719382337773</v>
      </c>
      <c r="N20" s="36">
        <f>SUM(N12:N17)</f>
        <v>316012</v>
      </c>
      <c r="O20" s="39">
        <f>N20/'2018'!N20</f>
        <v>0.9487798433972234</v>
      </c>
      <c r="P20" s="36">
        <f>SUM(P12:P17)</f>
        <v>23545</v>
      </c>
      <c r="Q20" s="39">
        <f>P20/'2018'!P20</f>
        <v>1.11255493077541</v>
      </c>
      <c r="R20" s="36">
        <f>SUM(R12:R17)</f>
        <v>339557</v>
      </c>
      <c r="S20" s="39">
        <f>R20/'2018'!R20</f>
        <v>0.9585642299603371</v>
      </c>
      <c r="T20" s="36">
        <f>T17</f>
        <v>93181</v>
      </c>
      <c r="U20" s="41">
        <f>T20/'2018'!T20</f>
        <v>1.2423802031945814</v>
      </c>
    </row>
    <row r="21" spans="1:21" ht="12.75">
      <c r="A21" s="10" t="s">
        <v>30</v>
      </c>
      <c r="B21" s="36">
        <f>B8</f>
        <v>86213</v>
      </c>
      <c r="C21" s="39">
        <f>B21/'2018'!B21</f>
        <v>0.9512738748082843</v>
      </c>
      <c r="D21" s="36">
        <f>SUM(D6:D8)</f>
        <v>183722</v>
      </c>
      <c r="E21" s="39">
        <f>D21/'2018'!D21</f>
        <v>1.0590385058796403</v>
      </c>
      <c r="F21" s="36">
        <f>SUM(F6:F8)</f>
        <v>21547</v>
      </c>
      <c r="G21" s="39">
        <f>F21/'2018'!F21</f>
        <v>0.9953344419807835</v>
      </c>
      <c r="H21" s="36">
        <f>SUM(H6:H8)</f>
        <v>66168</v>
      </c>
      <c r="I21" s="39">
        <f>H21/'2018'!H21</f>
        <v>0.9462439401089708</v>
      </c>
      <c r="J21" s="36">
        <f>SUM(J6:J8)</f>
        <v>21906</v>
      </c>
      <c r="K21" s="39">
        <f>J21/'2018'!J21</f>
        <v>0.9298357315675538</v>
      </c>
      <c r="L21" s="36">
        <f>SUM(L6:L8)</f>
        <v>44949</v>
      </c>
      <c r="M21" s="39">
        <f>L21/'2018'!L21</f>
        <v>0.9427223154362416</v>
      </c>
      <c r="N21" s="36">
        <f>SUM(N6:N8)</f>
        <v>154570</v>
      </c>
      <c r="O21" s="39">
        <f>N21/'2018'!N21</f>
        <v>0.9493655336764651</v>
      </c>
      <c r="P21" s="36">
        <f>SUM(P6:P8)</f>
        <v>10492</v>
      </c>
      <c r="Q21" s="39">
        <f>P21/'2018'!P21</f>
        <v>1.5261090909090909</v>
      </c>
      <c r="R21" s="36">
        <f>SUM(R6:R8)</f>
        <v>165062</v>
      </c>
      <c r="S21" s="39">
        <f>R21/'2018'!R21</f>
        <v>0.9727324693999022</v>
      </c>
      <c r="T21" s="36">
        <f>T8</f>
        <v>93354</v>
      </c>
      <c r="U21" s="41">
        <f>T21/'2018'!T21</f>
        <v>1.0795739710661132</v>
      </c>
    </row>
    <row r="22" spans="1:21" ht="12.75">
      <c r="A22" s="10" t="s">
        <v>31</v>
      </c>
      <c r="B22" s="36">
        <f>B11</f>
        <v>85343</v>
      </c>
      <c r="C22" s="39">
        <f>B22/'2018'!B22</f>
        <v>0.9552714939723973</v>
      </c>
      <c r="D22" s="36">
        <f>SUM(D9:D11)</f>
        <v>169548</v>
      </c>
      <c r="E22" s="39">
        <f>D22/'2018'!D22</f>
        <v>0.9603126504488686</v>
      </c>
      <c r="F22" s="36">
        <f>SUM(F9:F11)</f>
        <v>23062</v>
      </c>
      <c r="G22" s="39">
        <f>F22/'2018'!F22</f>
        <v>0.9672440548588684</v>
      </c>
      <c r="H22" s="36">
        <f>SUM(H9:H11)</f>
        <v>74385</v>
      </c>
      <c r="I22" s="39">
        <f>H22/'2018'!H22</f>
        <v>1.0246291169056572</v>
      </c>
      <c r="J22" s="36">
        <f>SUM(J9:J11)</f>
        <v>25667</v>
      </c>
      <c r="K22" s="39">
        <f>J22/'2018'!J22</f>
        <v>1.1837384125812849</v>
      </c>
      <c r="L22" s="36">
        <f>SUM(L9:L11)</f>
        <v>48830</v>
      </c>
      <c r="M22" s="39">
        <f>L22/'2018'!L22</f>
        <v>1.027870163768787</v>
      </c>
      <c r="N22" s="36">
        <f>SUM(N9:N11)</f>
        <v>171944</v>
      </c>
      <c r="O22" s="39">
        <f>N22/'2018'!N22</f>
        <v>1.0381273810745704</v>
      </c>
      <c r="P22" s="36">
        <f>SUM(P9:P11)</f>
        <v>11881</v>
      </c>
      <c r="Q22" s="39">
        <f>P22/'2018'!P22</f>
        <v>1.1410872070687668</v>
      </c>
      <c r="R22" s="36">
        <f>SUM(R9:R11)</f>
        <v>183825</v>
      </c>
      <c r="S22" s="39">
        <f>R22/'2018'!R22</f>
        <v>1.0376975054615658</v>
      </c>
      <c r="T22" s="36">
        <f>T11</f>
        <v>78907</v>
      </c>
      <c r="U22" s="41">
        <f>T22/'2018'!T22</f>
        <v>0.9083761195404416</v>
      </c>
    </row>
    <row r="23" spans="1:21" ht="12.75">
      <c r="A23" s="10" t="s">
        <v>32</v>
      </c>
      <c r="B23" s="36">
        <f>B14</f>
        <v>95459</v>
      </c>
      <c r="C23" s="39">
        <f>B23/'2018'!B23</f>
        <v>0.9786952643612168</v>
      </c>
      <c r="D23" s="36">
        <f>SUM(D12:D14)</f>
        <v>183352</v>
      </c>
      <c r="E23" s="39">
        <f>D23/'2018'!D23</f>
        <v>0.9925082279577343</v>
      </c>
      <c r="F23" s="36">
        <f>SUM(F12:F14)</f>
        <v>19387</v>
      </c>
      <c r="G23" s="39">
        <f>F23/'2018'!F23</f>
        <v>0.8772001266910999</v>
      </c>
      <c r="H23" s="36">
        <f>SUM(H12:H14)</f>
        <v>67962</v>
      </c>
      <c r="I23" s="39">
        <f>H23/'2018'!H23</f>
        <v>0.9389350943604764</v>
      </c>
      <c r="J23" s="36">
        <f>SUM(J12:J14)</f>
        <v>21250</v>
      </c>
      <c r="K23" s="39">
        <f>J23/'2018'!J23</f>
        <v>0.9563025966428154</v>
      </c>
      <c r="L23" s="36">
        <f>SUM(L12:L14)</f>
        <v>47228</v>
      </c>
      <c r="M23" s="39">
        <f>L23/'2018'!L23</f>
        <v>0.9934998001556682</v>
      </c>
      <c r="N23" s="36">
        <f>SUM(N12:N14)</f>
        <v>155827</v>
      </c>
      <c r="O23" s="39">
        <f>N23/'2018'!N23</f>
        <v>0.948770404466607</v>
      </c>
      <c r="P23" s="36">
        <f>SUM(P12:P14)</f>
        <v>13038</v>
      </c>
      <c r="Q23" s="39">
        <f>P23/'2018'!P23</f>
        <v>1.1316725978647686</v>
      </c>
      <c r="R23" s="36">
        <f>SUM(R12:R14)</f>
        <v>168865</v>
      </c>
      <c r="S23" s="39">
        <f>R23/'2018'!R23</f>
        <v>0.9607594360555751</v>
      </c>
      <c r="T23" s="36">
        <f>T14</f>
        <v>93327</v>
      </c>
      <c r="U23" s="41">
        <f>T23/'2018'!T23</f>
        <v>0.9737487349102177</v>
      </c>
    </row>
    <row r="24" spans="1:21" ht="13.5" thickBot="1">
      <c r="A24" s="11" t="s">
        <v>33</v>
      </c>
      <c r="B24" s="38">
        <f>B17</f>
        <v>84361</v>
      </c>
      <c r="C24" s="40">
        <f>B24/'2018'!B24</f>
        <v>1.234340478454898</v>
      </c>
      <c r="D24" s="38">
        <f>SUM(D15:D17)</f>
        <v>169932</v>
      </c>
      <c r="E24" s="40">
        <f>D24/'2018'!D24</f>
        <v>1.0807173747138132</v>
      </c>
      <c r="F24" s="38">
        <f>SUM(F15:F17)</f>
        <v>17845</v>
      </c>
      <c r="G24" s="40">
        <f>F24/'2018'!F24</f>
        <v>0.897545518559501</v>
      </c>
      <c r="H24" s="38">
        <f>SUM(H15:H17)</f>
        <v>70927</v>
      </c>
      <c r="I24" s="40">
        <f>H24/'2018'!H24</f>
        <v>0.9604327749867974</v>
      </c>
      <c r="J24" s="38">
        <f>SUM(J15:J17)</f>
        <v>22227</v>
      </c>
      <c r="K24" s="40">
        <f>J24/'2018'!J24</f>
        <v>0.9359525012632642</v>
      </c>
      <c r="L24" s="38">
        <f>SUM(L15:L17)</f>
        <v>49186</v>
      </c>
      <c r="M24" s="40">
        <f>L24/'2018'!L24</f>
        <v>0.95782053279327</v>
      </c>
      <c r="N24" s="38">
        <f>SUM(N15:N17)</f>
        <v>160185</v>
      </c>
      <c r="O24" s="40">
        <f>N24/'2018'!N24</f>
        <v>0.9487890257121027</v>
      </c>
      <c r="P24" s="38">
        <f>SUM(P15:P17)</f>
        <v>10507</v>
      </c>
      <c r="Q24" s="40">
        <f>P24/'2018'!P24</f>
        <v>1.0897116780750882</v>
      </c>
      <c r="R24" s="38">
        <f>SUM(R15:R17)</f>
        <v>170692</v>
      </c>
      <c r="S24" s="40">
        <f>R24/'2018'!R24</f>
        <v>0.956402368985785</v>
      </c>
      <c r="T24" s="38">
        <f>T17</f>
        <v>93181</v>
      </c>
      <c r="U24" s="42">
        <f>T24/'2018'!T24</f>
        <v>1.2423802031945814</v>
      </c>
    </row>
  </sheetData>
  <sheetProtection/>
  <mergeCells count="1">
    <mergeCell ref="A1:U1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4"/>
  <sheetViews>
    <sheetView zoomScale="85" zoomScaleNormal="85" zoomScalePageLayoutView="0" workbookViewId="0" topLeftCell="A1">
      <selection activeCell="T17" sqref="T17"/>
    </sheetView>
  </sheetViews>
  <sheetFormatPr defaultColWidth="9.00390625" defaultRowHeight="13.5"/>
  <cols>
    <col min="1" max="1" width="10.625" style="0" customWidth="1"/>
    <col min="2" max="3" width="9.25390625" style="0" customWidth="1"/>
    <col min="4" max="4" width="10.25390625" style="0" customWidth="1"/>
    <col min="5" max="5" width="9.25390625" style="0" customWidth="1"/>
    <col min="6" max="6" width="11.25390625" style="0" customWidth="1"/>
    <col min="7" max="9" width="9.25390625" style="0" customWidth="1"/>
    <col min="10" max="10" width="11.25390625" style="0" customWidth="1"/>
    <col min="11" max="17" width="9.25390625" style="0" customWidth="1"/>
    <col min="18" max="18" width="10.25390625" style="0" customWidth="1"/>
    <col min="19" max="21" width="9.25390625" style="0" customWidth="1"/>
  </cols>
  <sheetData>
    <row r="1" spans="1:21" ht="12.75">
      <c r="A1" s="69" t="s">
        <v>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ht="13.5" thickBot="1">
      <c r="A2" s="3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2.75">
      <c r="A3" s="25"/>
      <c r="B3" s="28" t="s">
        <v>2</v>
      </c>
      <c r="C3" s="28" t="s">
        <v>3</v>
      </c>
      <c r="D3" s="30" t="s">
        <v>4</v>
      </c>
      <c r="E3" s="31"/>
      <c r="F3" s="28" t="s">
        <v>5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 t="s">
        <v>6</v>
      </c>
      <c r="S3" s="28" t="s">
        <v>3</v>
      </c>
      <c r="T3" s="31" t="s">
        <v>7</v>
      </c>
      <c r="U3" s="16" t="s">
        <v>3</v>
      </c>
    </row>
    <row r="4" spans="1:21" ht="12.75">
      <c r="A4" s="26"/>
      <c r="B4" s="22"/>
      <c r="C4" s="22"/>
      <c r="D4" s="19" t="s">
        <v>8</v>
      </c>
      <c r="E4" s="19" t="s">
        <v>3</v>
      </c>
      <c r="F4" s="21" t="s">
        <v>9</v>
      </c>
      <c r="G4" s="21"/>
      <c r="H4" s="21"/>
      <c r="I4" s="21"/>
      <c r="J4" s="21"/>
      <c r="K4" s="21"/>
      <c r="L4" s="21"/>
      <c r="M4" s="21"/>
      <c r="N4" s="21"/>
      <c r="O4" s="21"/>
      <c r="P4" s="21" t="s">
        <v>10</v>
      </c>
      <c r="Q4" s="22"/>
      <c r="R4" s="22"/>
      <c r="S4" s="22"/>
      <c r="T4" s="32"/>
      <c r="U4" s="17"/>
    </row>
    <row r="5" spans="1:21" ht="13.5" thickBot="1">
      <c r="A5" s="27"/>
      <c r="B5" s="29"/>
      <c r="C5" s="29"/>
      <c r="D5" s="20"/>
      <c r="E5" s="20"/>
      <c r="F5" s="1" t="s">
        <v>11</v>
      </c>
      <c r="G5" s="1" t="s">
        <v>3</v>
      </c>
      <c r="H5" s="1" t="s">
        <v>12</v>
      </c>
      <c r="I5" s="1" t="s">
        <v>3</v>
      </c>
      <c r="J5" s="1" t="s">
        <v>13</v>
      </c>
      <c r="K5" s="1" t="s">
        <v>3</v>
      </c>
      <c r="L5" s="1" t="s">
        <v>14</v>
      </c>
      <c r="M5" s="1" t="s">
        <v>3</v>
      </c>
      <c r="N5" s="1" t="s">
        <v>15</v>
      </c>
      <c r="O5" s="1" t="s">
        <v>3</v>
      </c>
      <c r="P5" s="1" t="s">
        <v>8</v>
      </c>
      <c r="Q5" s="1" t="s">
        <v>3</v>
      </c>
      <c r="R5" s="29"/>
      <c r="S5" s="29"/>
      <c r="T5" s="33"/>
      <c r="U5" s="18"/>
    </row>
    <row r="6" spans="1:21" ht="12.75">
      <c r="A6" s="2">
        <v>43101</v>
      </c>
      <c r="B6" s="35">
        <v>83396</v>
      </c>
      <c r="C6" s="39">
        <f>B6/'2017'!B6</f>
        <v>1.0524615404030844</v>
      </c>
      <c r="D6" s="35">
        <v>54227</v>
      </c>
      <c r="E6" s="39">
        <f>D6/'2017'!D6</f>
        <v>0.9081272084805654</v>
      </c>
      <c r="F6" s="35">
        <v>6533</v>
      </c>
      <c r="G6" s="39">
        <f>F6/'2017'!F6</f>
        <v>0.8935850088907126</v>
      </c>
      <c r="H6" s="35">
        <v>19920</v>
      </c>
      <c r="I6" s="39">
        <f>H6/'2017'!H6</f>
        <v>0.8867126641442243</v>
      </c>
      <c r="J6" s="35">
        <v>6666</v>
      </c>
      <c r="K6" s="39">
        <f>J6/'2017'!J6</f>
        <v>0.8987461237697182</v>
      </c>
      <c r="L6" s="35">
        <v>15028</v>
      </c>
      <c r="M6" s="39">
        <f>L6/'2017'!L6</f>
        <v>1.0495146309099797</v>
      </c>
      <c r="N6" s="35">
        <f aca="true" t="shared" si="0" ref="N6:N17">F6+H6+J6+L6</f>
        <v>48147</v>
      </c>
      <c r="O6" s="39">
        <f>N6/'2017'!N6</f>
        <v>0.9346754154371797</v>
      </c>
      <c r="P6" s="35">
        <v>1985</v>
      </c>
      <c r="Q6" s="39">
        <f>P6/'2017'!P6</f>
        <v>1.5779014308426074</v>
      </c>
      <c r="R6" s="35">
        <f aca="true" t="shared" si="1" ref="R6:R17">N6+P6</f>
        <v>50132</v>
      </c>
      <c r="S6" s="39">
        <f>R6/'2017'!R6</f>
        <v>0.9500094750805382</v>
      </c>
      <c r="T6" s="35">
        <v>87061</v>
      </c>
      <c r="U6" s="43">
        <f>T6/'2017'!T6</f>
        <v>1.0149217192618412</v>
      </c>
    </row>
    <row r="7" spans="1:21" ht="12.75">
      <c r="A7" s="8" t="s">
        <v>16</v>
      </c>
      <c r="B7" s="35">
        <v>87061</v>
      </c>
      <c r="C7" s="39">
        <f>B7/'2017'!B7</f>
        <v>1.0149217192618412</v>
      </c>
      <c r="D7" s="35">
        <v>56537</v>
      </c>
      <c r="E7" s="39">
        <f>D7/'2017'!D7</f>
        <v>0.9589694009091526</v>
      </c>
      <c r="F7" s="35">
        <v>6930</v>
      </c>
      <c r="G7" s="39">
        <f>F7/'2017'!F7</f>
        <v>0.8650605417550867</v>
      </c>
      <c r="H7" s="35">
        <v>21711</v>
      </c>
      <c r="I7" s="39">
        <f>H7/'2017'!H7</f>
        <v>0.8537889810845884</v>
      </c>
      <c r="J7" s="35">
        <v>7155</v>
      </c>
      <c r="K7" s="39">
        <f>J7/'2017'!J7</f>
        <v>0.7082755889922787</v>
      </c>
      <c r="L7" s="35">
        <v>14832</v>
      </c>
      <c r="M7" s="39">
        <f>L7/'2017'!L7</f>
        <v>0.964996746909564</v>
      </c>
      <c r="N7" s="35">
        <f t="shared" si="0"/>
        <v>50628</v>
      </c>
      <c r="O7" s="39">
        <f>N7/'2017'!N7</f>
        <v>0.8593834872351983</v>
      </c>
      <c r="P7" s="35">
        <v>2315</v>
      </c>
      <c r="Q7" s="39">
        <f>P7/'2017'!P7</f>
        <v>0.9425895765472313</v>
      </c>
      <c r="R7" s="35">
        <f t="shared" si="1"/>
        <v>52943</v>
      </c>
      <c r="S7" s="39">
        <f>R7/'2017'!R7</f>
        <v>0.8627134663016556</v>
      </c>
      <c r="T7" s="35">
        <v>90629</v>
      </c>
      <c r="U7" s="41">
        <f>T7/'2017'!T7</f>
        <v>1.0857283193367915</v>
      </c>
    </row>
    <row r="8" spans="1:21" ht="12.75">
      <c r="A8" s="8" t="s">
        <v>17</v>
      </c>
      <c r="B8" s="35">
        <v>90629</v>
      </c>
      <c r="C8" s="39">
        <f>B8/'2017'!B8</f>
        <v>1.0857283193367915</v>
      </c>
      <c r="D8" s="35">
        <v>62716</v>
      </c>
      <c r="E8" s="39">
        <f>D8/'2017'!D8</f>
        <v>1.0953420542466423</v>
      </c>
      <c r="F8" s="35">
        <v>8185</v>
      </c>
      <c r="G8" s="39">
        <f>F8/'2017'!F8</f>
        <v>0.9564150502453844</v>
      </c>
      <c r="H8" s="35">
        <v>28296</v>
      </c>
      <c r="I8" s="39">
        <f>H8/'2017'!H8</f>
        <v>1.047573210914072</v>
      </c>
      <c r="J8" s="35">
        <v>9738</v>
      </c>
      <c r="K8" s="39">
        <f>J8/'2017'!J8</f>
        <v>1.4305861613045394</v>
      </c>
      <c r="L8" s="35">
        <v>17820</v>
      </c>
      <c r="M8" s="39">
        <f>L8/'2017'!L8</f>
        <v>1.1621233859397417</v>
      </c>
      <c r="N8" s="35">
        <f t="shared" si="0"/>
        <v>64039</v>
      </c>
      <c r="O8" s="39">
        <f>N8/'2017'!N8</f>
        <v>1.109669034829319</v>
      </c>
      <c r="P8" s="35">
        <v>2575</v>
      </c>
      <c r="Q8" s="39">
        <f>P8/'2017'!P8</f>
        <v>0.7695756126718469</v>
      </c>
      <c r="R8" s="35">
        <f t="shared" si="1"/>
        <v>66614</v>
      </c>
      <c r="S8" s="39">
        <f>R8/'2017'!R8</f>
        <v>1.0910311844863732</v>
      </c>
      <c r="T8" s="35">
        <v>86473</v>
      </c>
      <c r="U8" s="41">
        <f>T8/'2017'!T8</f>
        <v>1.0824278990586822</v>
      </c>
    </row>
    <row r="9" spans="1:21" ht="12.75">
      <c r="A9" s="8" t="s">
        <v>18</v>
      </c>
      <c r="B9" s="35">
        <v>86473</v>
      </c>
      <c r="C9" s="39">
        <f>B9/'2017'!B9</f>
        <v>1.0824278990586822</v>
      </c>
      <c r="D9" s="35">
        <v>59598</v>
      </c>
      <c r="E9" s="39">
        <f>D9/'2017'!D9</f>
        <v>1.169023753947549</v>
      </c>
      <c r="F9" s="35">
        <v>7812</v>
      </c>
      <c r="G9" s="39">
        <f>F9/'2017'!F9</f>
        <v>1.0195771339075959</v>
      </c>
      <c r="H9" s="35">
        <v>23175</v>
      </c>
      <c r="I9" s="39">
        <f>H9/'2017'!H9</f>
        <v>0.9468458898512829</v>
      </c>
      <c r="J9" s="35">
        <v>6549</v>
      </c>
      <c r="K9" s="39">
        <f>J9/'2017'!J9</f>
        <v>1.012210200927357</v>
      </c>
      <c r="L9" s="35">
        <v>15740</v>
      </c>
      <c r="M9" s="39">
        <f>L9/'2017'!L9</f>
        <v>1.0558089616313389</v>
      </c>
      <c r="N9" s="35">
        <f t="shared" si="0"/>
        <v>53276</v>
      </c>
      <c r="O9" s="39">
        <f>N9/'2017'!N9</f>
        <v>0.9955153598923686</v>
      </c>
      <c r="P9" s="35">
        <v>3370</v>
      </c>
      <c r="Q9" s="39">
        <f>P9/'2017'!P9</f>
        <v>1.574766355140187</v>
      </c>
      <c r="R9" s="35">
        <v>57752</v>
      </c>
      <c r="S9" s="39">
        <f>R9/'2017'!R9</f>
        <v>1.0376599108811269</v>
      </c>
      <c r="T9" s="35">
        <v>89534</v>
      </c>
      <c r="U9" s="41">
        <f>T9/'2017'!T9</f>
        <v>1.1973948163800252</v>
      </c>
    </row>
    <row r="10" spans="1:21" ht="12.75">
      <c r="A10" s="8" t="s">
        <v>19</v>
      </c>
      <c r="B10" s="35">
        <v>89534</v>
      </c>
      <c r="C10" s="39">
        <f>B10/'2017'!B10</f>
        <v>1.1973948163800252</v>
      </c>
      <c r="D10" s="35">
        <v>57822</v>
      </c>
      <c r="E10" s="39">
        <f>D10/'2017'!D10</f>
        <v>0.9709008479556712</v>
      </c>
      <c r="F10" s="35">
        <v>7707</v>
      </c>
      <c r="G10" s="39">
        <f>F10/'2017'!F10</f>
        <v>1.0577820477628328</v>
      </c>
      <c r="H10" s="35">
        <v>23879</v>
      </c>
      <c r="I10" s="39">
        <f>H10/'2017'!H10</f>
        <v>1.1237176470588235</v>
      </c>
      <c r="J10" s="35">
        <v>6898</v>
      </c>
      <c r="K10" s="39">
        <f>J10/'2017'!J10</f>
        <v>1.1779371584699454</v>
      </c>
      <c r="L10" s="35">
        <v>15898</v>
      </c>
      <c r="M10" s="39">
        <f>L10/'2017'!L10</f>
        <v>1.1411139821992535</v>
      </c>
      <c r="N10" s="35">
        <f t="shared" si="0"/>
        <v>54382</v>
      </c>
      <c r="O10" s="39">
        <f>N10/'2017'!N10</f>
        <v>1.1253621388957868</v>
      </c>
      <c r="P10" s="35">
        <v>3370</v>
      </c>
      <c r="Q10" s="39">
        <f>P10/'2017'!P10</f>
        <v>1.0973624226636274</v>
      </c>
      <c r="R10" s="35">
        <f t="shared" si="1"/>
        <v>57752</v>
      </c>
      <c r="S10" s="39">
        <f>R10/'2017'!R10</f>
        <v>1.123689074812725</v>
      </c>
      <c r="T10" s="35">
        <v>89339</v>
      </c>
      <c r="U10" s="41">
        <f>T10/'2017'!T10</f>
        <v>1.0778539198417103</v>
      </c>
    </row>
    <row r="11" spans="1:21" ht="12.75">
      <c r="A11" s="8" t="s">
        <v>20</v>
      </c>
      <c r="B11" s="35">
        <v>89339</v>
      </c>
      <c r="C11" s="39">
        <f>B11/'2017'!B11</f>
        <v>1.0778539198417103</v>
      </c>
      <c r="D11" s="35">
        <v>59135</v>
      </c>
      <c r="E11" s="39">
        <f>D11/'2017'!D11</f>
        <v>1.1005750870075004</v>
      </c>
      <c r="F11" s="35">
        <v>8324</v>
      </c>
      <c r="G11" s="39">
        <f>F11/'2017'!F11</f>
        <v>0.9212040725984949</v>
      </c>
      <c r="H11" s="35">
        <v>25543</v>
      </c>
      <c r="I11" s="39">
        <f>H11/'2017'!H11</f>
        <v>1.0937781013146062</v>
      </c>
      <c r="J11" s="35">
        <v>8236</v>
      </c>
      <c r="K11" s="39">
        <f>J11/'2017'!J11</f>
        <v>1.2836658354114714</v>
      </c>
      <c r="L11" s="35">
        <v>15868</v>
      </c>
      <c r="M11" s="39">
        <f>L11/'2017'!L11</f>
        <v>1.0024638322067092</v>
      </c>
      <c r="N11" s="35">
        <f t="shared" si="0"/>
        <v>57971</v>
      </c>
      <c r="O11" s="39">
        <f>N11/'2017'!N11</f>
        <v>1.0610791814620932</v>
      </c>
      <c r="P11" s="35">
        <v>3672</v>
      </c>
      <c r="Q11" s="39">
        <f>P11/'2017'!P11</f>
        <v>1.1514581373471309</v>
      </c>
      <c r="R11" s="35">
        <f t="shared" si="1"/>
        <v>61643</v>
      </c>
      <c r="S11" s="39">
        <f>R11/'2017'!R11</f>
        <v>1.0660636770835135</v>
      </c>
      <c r="T11" s="35">
        <v>86866</v>
      </c>
      <c r="U11" s="41">
        <f>T11/'2017'!T11</f>
        <v>1.0999316230658192</v>
      </c>
    </row>
    <row r="12" spans="1:21" ht="12.75">
      <c r="A12" s="8" t="s">
        <v>21</v>
      </c>
      <c r="B12" s="35">
        <v>86866</v>
      </c>
      <c r="C12" s="39">
        <f>B12/'2017'!B12</f>
        <v>1.0999316230658192</v>
      </c>
      <c r="D12" s="35">
        <v>69610</v>
      </c>
      <c r="E12" s="39">
        <f>D12/'2017'!D12</f>
        <v>1.0847241051532577</v>
      </c>
      <c r="F12" s="35">
        <v>8308</v>
      </c>
      <c r="G12" s="39">
        <f>F12/'2017'!F12</f>
        <v>0.9871673003802282</v>
      </c>
      <c r="H12" s="35">
        <v>25752</v>
      </c>
      <c r="I12" s="39">
        <f>H12/'2017'!H12</f>
        <v>0.957109938303724</v>
      </c>
      <c r="J12" s="35">
        <v>8001</v>
      </c>
      <c r="K12" s="39">
        <f>J12/'2017'!J12</f>
        <v>1.065947242206235</v>
      </c>
      <c r="L12" s="35">
        <v>15486</v>
      </c>
      <c r="M12" s="39">
        <f>L12/'2017'!L12</f>
        <v>0.9606103839712177</v>
      </c>
      <c r="N12" s="35">
        <f t="shared" si="0"/>
        <v>57547</v>
      </c>
      <c r="O12" s="39">
        <f>N12/'2017'!N12</f>
        <v>0.9762167297155168</v>
      </c>
      <c r="P12" s="35">
        <v>3844</v>
      </c>
      <c r="Q12" s="39">
        <f>P12/'2017'!P12</f>
        <v>1.3209621993127147</v>
      </c>
      <c r="R12" s="35">
        <f t="shared" si="1"/>
        <v>61391</v>
      </c>
      <c r="S12" s="39">
        <f>R12/'2017'!R12</f>
        <v>0.9924344072810747</v>
      </c>
      <c r="T12" s="35">
        <v>95147</v>
      </c>
      <c r="U12" s="41">
        <f>T12/'2017'!T12</f>
        <v>1.1723530353996476</v>
      </c>
    </row>
    <row r="13" spans="1:21" ht="12.75">
      <c r="A13" s="8" t="s">
        <v>22</v>
      </c>
      <c r="B13" s="35">
        <v>95147</v>
      </c>
      <c r="C13" s="39">
        <f>B13/'2017'!B13</f>
        <v>1.1723530353996476</v>
      </c>
      <c r="D13" s="35">
        <v>59298</v>
      </c>
      <c r="E13" s="39">
        <f>D13/'2017'!D13</f>
        <v>1.0201279933938894</v>
      </c>
      <c r="F13" s="35">
        <v>6739</v>
      </c>
      <c r="G13" s="39">
        <f>F13/'2017'!F13</f>
        <v>1.004471605306305</v>
      </c>
      <c r="H13" s="35">
        <v>23514</v>
      </c>
      <c r="I13" s="39">
        <f>H13/'2017'!H13</f>
        <v>1.0119206438008348</v>
      </c>
      <c r="J13" s="35">
        <v>6899</v>
      </c>
      <c r="K13" s="39">
        <f>J13/'2017'!J13</f>
        <v>1.0199586043761089</v>
      </c>
      <c r="L13" s="35">
        <v>15501</v>
      </c>
      <c r="M13" s="39">
        <f>L13/'2017'!L13</f>
        <v>1.062294407894737</v>
      </c>
      <c r="N13" s="35">
        <f t="shared" si="0"/>
        <v>52653</v>
      </c>
      <c r="O13" s="39">
        <f>N13/'2017'!N13</f>
        <v>1.026334255974426</v>
      </c>
      <c r="P13" s="35">
        <v>4547</v>
      </c>
      <c r="Q13" s="39">
        <f>P13/'2017'!P13</f>
        <v>1.6061462380784175</v>
      </c>
      <c r="R13" s="35">
        <f t="shared" si="1"/>
        <v>57200</v>
      </c>
      <c r="S13" s="39">
        <f>R13/'2017'!R13</f>
        <v>1.0566567528125173</v>
      </c>
      <c r="T13" s="35">
        <v>97537</v>
      </c>
      <c r="U13" s="41">
        <f>T13/'2017'!T13</f>
        <v>1.1448273433648677</v>
      </c>
    </row>
    <row r="14" spans="1:21" ht="12.75">
      <c r="A14" s="8" t="s">
        <v>23</v>
      </c>
      <c r="B14" s="35">
        <v>97537</v>
      </c>
      <c r="C14" s="39">
        <f>B14/'2017'!B14</f>
        <v>1.1448273433648677</v>
      </c>
      <c r="D14" s="35">
        <v>55828</v>
      </c>
      <c r="E14" s="39">
        <f>D14/'2017'!D14</f>
        <v>0.8761043893099822</v>
      </c>
      <c r="F14" s="35">
        <v>7054</v>
      </c>
      <c r="G14" s="39">
        <f>F14/'2017'!F14</f>
        <v>0.9998582565556343</v>
      </c>
      <c r="H14" s="35">
        <v>23116</v>
      </c>
      <c r="I14" s="39">
        <f>H14/'2017'!H14</f>
        <v>0.9113704463018452</v>
      </c>
      <c r="J14" s="35">
        <v>7321</v>
      </c>
      <c r="K14" s="39">
        <f>J14/'2017'!J14</f>
        <v>1.0270763187429854</v>
      </c>
      <c r="L14" s="35">
        <v>16550</v>
      </c>
      <c r="M14" s="39">
        <f>L14/'2017'!L14</f>
        <v>0.9845330160618679</v>
      </c>
      <c r="N14" s="35">
        <f t="shared" si="0"/>
        <v>54041</v>
      </c>
      <c r="O14" s="39">
        <f>N14/'2017'!N14</f>
        <v>0.9589048387955356</v>
      </c>
      <c r="P14" s="35">
        <v>3130</v>
      </c>
      <c r="Q14" s="39">
        <f>P14/'2017'!P14</f>
        <v>1.1596887736198591</v>
      </c>
      <c r="R14" s="35">
        <f t="shared" si="1"/>
        <v>57171</v>
      </c>
      <c r="S14" s="39">
        <f>R14/'2017'!R14</f>
        <v>0.9680811433215931</v>
      </c>
      <c r="T14" s="35">
        <v>95843</v>
      </c>
      <c r="U14" s="41">
        <f>T14/'2017'!T14</f>
        <v>1.0676149844608067</v>
      </c>
    </row>
    <row r="15" spans="1:21" ht="12.75">
      <c r="A15" s="8" t="s">
        <v>24</v>
      </c>
      <c r="B15" s="35">
        <v>95843</v>
      </c>
      <c r="C15" s="39">
        <f>B15/'2017'!B15</f>
        <v>1.0676149844608067</v>
      </c>
      <c r="D15" s="35">
        <v>46346</v>
      </c>
      <c r="E15" s="39">
        <f>D15/'2017'!D15</f>
        <v>0.7465047355196186</v>
      </c>
      <c r="F15" s="35">
        <v>6876</v>
      </c>
      <c r="G15" s="39">
        <f>F15/'2017'!F15</f>
        <v>0.9007073618024627</v>
      </c>
      <c r="H15" s="35">
        <v>25456</v>
      </c>
      <c r="I15" s="39">
        <f>H15/'2017'!H15</f>
        <v>0.9696785006856621</v>
      </c>
      <c r="J15" s="35">
        <v>7984</v>
      </c>
      <c r="K15" s="39">
        <f>J15/'2017'!J15</f>
        <v>1.0502499342278349</v>
      </c>
      <c r="L15" s="35">
        <v>18280</v>
      </c>
      <c r="M15" s="39">
        <f>L15/'2017'!L15</f>
        <v>1.0023028840881676</v>
      </c>
      <c r="N15" s="35">
        <f t="shared" si="0"/>
        <v>58596</v>
      </c>
      <c r="O15" s="39">
        <f>N15/'2017'!N15</f>
        <v>0.981080266550581</v>
      </c>
      <c r="P15" s="35">
        <v>4107</v>
      </c>
      <c r="Q15" s="39">
        <f>P15/'2017'!P15</f>
        <v>1.529608938547486</v>
      </c>
      <c r="R15" s="35">
        <f t="shared" si="1"/>
        <v>62703</v>
      </c>
      <c r="S15" s="39">
        <f>R15/'2017'!R15</f>
        <v>1.0046786624152793</v>
      </c>
      <c r="T15" s="35">
        <v>79573</v>
      </c>
      <c r="U15" s="41">
        <f>T15/'2017'!T15</f>
        <v>0.8898991254557248</v>
      </c>
    </row>
    <row r="16" spans="1:21" ht="12.75">
      <c r="A16" s="8" t="s">
        <v>25</v>
      </c>
      <c r="B16" s="35">
        <v>79573</v>
      </c>
      <c r="C16" s="39">
        <f>B16/'2017'!B16</f>
        <v>1.3392069743175468</v>
      </c>
      <c r="D16" s="35">
        <v>49243</v>
      </c>
      <c r="E16" s="39">
        <f>D16/'2017'!D16</f>
        <v>0.8656283509413398</v>
      </c>
      <c r="F16" s="35">
        <v>6675</v>
      </c>
      <c r="G16" s="39">
        <f>F16/'2017'!F16</f>
        <v>0.9717571698937254</v>
      </c>
      <c r="H16" s="35">
        <v>25227</v>
      </c>
      <c r="I16" s="39">
        <f>H16/'2017'!H16</f>
        <v>0.9976666930317172</v>
      </c>
      <c r="J16" s="35">
        <v>8585</v>
      </c>
      <c r="K16" s="39">
        <f>J16/'2017'!J16</f>
        <v>0.9844054580896686</v>
      </c>
      <c r="L16" s="35">
        <v>17875</v>
      </c>
      <c r="M16" s="39">
        <f>L16/'2017'!L16</f>
        <v>0.9628332884460006</v>
      </c>
      <c r="N16" s="35">
        <f t="shared" si="0"/>
        <v>58362</v>
      </c>
      <c r="O16" s="39">
        <f>N16/'2017'!N16</f>
        <v>0.9818475463064215</v>
      </c>
      <c r="P16" s="35">
        <v>2451</v>
      </c>
      <c r="Q16" s="39">
        <f>P16/'2017'!P16</f>
        <v>0.8486842105263158</v>
      </c>
      <c r="R16" s="35">
        <f t="shared" si="1"/>
        <v>60813</v>
      </c>
      <c r="S16" s="39">
        <f>R16/'2017'!R16</f>
        <v>0.9756774535128111</v>
      </c>
      <c r="T16" s="35">
        <v>68345</v>
      </c>
      <c r="U16" s="41">
        <f>T16/'2017'!T16</f>
        <v>0.8101972592346721</v>
      </c>
    </row>
    <row r="17" spans="1:21" ht="12.75">
      <c r="A17" s="8" t="s">
        <v>26</v>
      </c>
      <c r="B17" s="35">
        <v>68345</v>
      </c>
      <c r="C17" s="39">
        <f>B17/'2017'!B17</f>
        <v>0.8101972592346721</v>
      </c>
      <c r="D17" s="35">
        <v>61651</v>
      </c>
      <c r="E17" s="39">
        <f>D17/'2017'!D17</f>
        <v>1.0115510197384612</v>
      </c>
      <c r="F17" s="35">
        <v>6331</v>
      </c>
      <c r="G17" s="39">
        <f>F17/'2017'!F17</f>
        <v>0.9463378176382661</v>
      </c>
      <c r="H17" s="35">
        <v>23166</v>
      </c>
      <c r="I17" s="39">
        <f>H17/'2017'!H17</f>
        <v>0.8908972041687497</v>
      </c>
      <c r="J17" s="35">
        <v>7179</v>
      </c>
      <c r="K17" s="39">
        <f>J17/'2017'!J17</f>
        <v>0.7736825088910443</v>
      </c>
      <c r="L17" s="35">
        <v>15197</v>
      </c>
      <c r="M17" s="39">
        <f>L17/'2017'!L17</f>
        <v>0.8547724843916981</v>
      </c>
      <c r="N17" s="35">
        <f t="shared" si="0"/>
        <v>51873</v>
      </c>
      <c r="O17" s="39">
        <f>N17/'2017'!N17</f>
        <v>0.868152834262188</v>
      </c>
      <c r="P17" s="35">
        <v>3084</v>
      </c>
      <c r="Q17" s="39">
        <f>P17/'2017'!P17</f>
        <v>1.4588457899716178</v>
      </c>
      <c r="R17" s="35">
        <f t="shared" si="1"/>
        <v>54957</v>
      </c>
      <c r="S17" s="39">
        <f>R17/'2017'!R17</f>
        <v>0.8883375090923785</v>
      </c>
      <c r="T17" s="35">
        <v>75002</v>
      </c>
      <c r="U17" s="41">
        <f>T17/'2017'!T17</f>
        <v>0.8993476905367164</v>
      </c>
    </row>
    <row r="18" spans="1:21" ht="12.75">
      <c r="A18" s="10" t="s">
        <v>86</v>
      </c>
      <c r="B18" s="35">
        <v>75002</v>
      </c>
      <c r="C18" s="39">
        <f>B18/'2017'!B18</f>
        <v>0.8891128076248281</v>
      </c>
      <c r="D18" s="35">
        <f>SUM(D6:D17)</f>
        <v>692011</v>
      </c>
      <c r="E18" s="39">
        <f>D18/'2017'!D18</f>
        <v>0.9799981589922607</v>
      </c>
      <c r="F18" s="35">
        <f>SUM(F6:F17)</f>
        <v>87474</v>
      </c>
      <c r="G18" s="39">
        <f>F18/'2017'!F18</f>
        <v>0.9587557679450223</v>
      </c>
      <c r="H18" s="35">
        <f>SUM(H6:H17)</f>
        <v>288755</v>
      </c>
      <c r="I18" s="39">
        <f>H18/'2017'!H18</f>
        <v>0.9721343154946268</v>
      </c>
      <c r="J18" s="35">
        <f>SUM(J6:J17)</f>
        <v>91211</v>
      </c>
      <c r="K18" s="39">
        <f>J18/'2017'!J18</f>
        <v>1.0126904116889461</v>
      </c>
      <c r="L18" s="35">
        <f>SUM(L6:L17)</f>
        <v>194075</v>
      </c>
      <c r="M18" s="39">
        <f>L18/'2017'!L18</f>
        <v>1.0118771409354683</v>
      </c>
      <c r="N18" s="35">
        <f>SUM(N6:N17)</f>
        <v>661515</v>
      </c>
      <c r="O18" s="39">
        <f>N18/'2017'!N18</f>
        <v>0.987138393216879</v>
      </c>
      <c r="P18" s="35">
        <f>SUM(P6:P17)</f>
        <v>38450</v>
      </c>
      <c r="Q18" s="39">
        <f>P18/'2017'!P18</f>
        <v>1.2172729287365056</v>
      </c>
      <c r="R18" s="35">
        <f>SUM(R6:R17)</f>
        <v>701071</v>
      </c>
      <c r="S18" s="39">
        <f>R18/'2017'!R18</f>
        <v>0.9990737059315596</v>
      </c>
      <c r="T18" s="35">
        <f>T17</f>
        <v>75002</v>
      </c>
      <c r="U18" s="41">
        <f>T18/'2017'!T18</f>
        <v>0.8993476905367164</v>
      </c>
    </row>
    <row r="19" spans="1:21" ht="12.75">
      <c r="A19" s="10" t="s">
        <v>28</v>
      </c>
      <c r="B19" s="36">
        <f>B11</f>
        <v>89339</v>
      </c>
      <c r="C19" s="39">
        <f>B19/'2017'!B19</f>
        <v>1.0778539198417103</v>
      </c>
      <c r="D19" s="36">
        <f>SUM(D6:D11)</f>
        <v>350035</v>
      </c>
      <c r="E19" s="39">
        <f>D19/'2017'!D19</f>
        <v>1.0289306364328483</v>
      </c>
      <c r="F19" s="36">
        <f>SUM(F6:F11)</f>
        <v>45491</v>
      </c>
      <c r="G19" s="39">
        <f>F19/'2017'!F19</f>
        <v>0.9504220290824001</v>
      </c>
      <c r="H19" s="36">
        <f>SUM(H6:H11)</f>
        <v>142524</v>
      </c>
      <c r="I19" s="39">
        <f>H19/'2017'!H19</f>
        <v>0.9898599844427158</v>
      </c>
      <c r="J19" s="36">
        <f>SUM(J6:J11)</f>
        <v>45242</v>
      </c>
      <c r="K19" s="39">
        <f>J19/'2017'!J19</f>
        <v>1.0504783133649114</v>
      </c>
      <c r="L19" s="36">
        <f>SUM(L6:L11)</f>
        <v>95186</v>
      </c>
      <c r="M19" s="39">
        <f>L19/'2017'!L19</f>
        <v>1.0612540694822281</v>
      </c>
      <c r="N19" s="36">
        <f>SUM(N6:N11)</f>
        <v>328443</v>
      </c>
      <c r="O19" s="39">
        <f>N19/'2017'!N19</f>
        <v>1.011814249802839</v>
      </c>
      <c r="P19" s="36">
        <f>SUM(P6:P11)</f>
        <v>17287</v>
      </c>
      <c r="Q19" s="39">
        <f>P19/'2017'!P19</f>
        <v>1.118175937904269</v>
      </c>
      <c r="R19" s="36">
        <f>SUM(R6:R11)</f>
        <v>346836</v>
      </c>
      <c r="S19" s="39">
        <f>R19/'2017'!R19</f>
        <v>1.0199019019725466</v>
      </c>
      <c r="T19" s="36">
        <f>T11</f>
        <v>86866</v>
      </c>
      <c r="U19" s="41">
        <f>T19/'2017'!T19</f>
        <v>1.087347286200681</v>
      </c>
    </row>
    <row r="20" spans="1:21" ht="12.75">
      <c r="A20" s="10" t="s">
        <v>29</v>
      </c>
      <c r="B20" s="36">
        <f>B17</f>
        <v>68345</v>
      </c>
      <c r="C20" s="39">
        <f>B20/'2017'!B20</f>
        <v>0.8101972592346721</v>
      </c>
      <c r="D20" s="36">
        <f>SUM(D12:D17)</f>
        <v>341976</v>
      </c>
      <c r="E20" s="39">
        <f>D20/'2017'!D20</f>
        <v>0.9345087472878215</v>
      </c>
      <c r="F20" s="36">
        <f>SUM(F12:F17)</f>
        <v>41983</v>
      </c>
      <c r="G20" s="39">
        <f>F20/'2017'!F20</f>
        <v>0.9679524127913679</v>
      </c>
      <c r="H20" s="36">
        <f>SUM(H12:H17)</f>
        <v>146231</v>
      </c>
      <c r="I20" s="39">
        <f>H20/'2017'!H20</f>
        <v>0.9554584182740056</v>
      </c>
      <c r="J20" s="36">
        <f>SUM(J12:J17)</f>
        <v>45969</v>
      </c>
      <c r="K20" s="39">
        <f>J20/'2017'!J20</f>
        <v>0.978063829787234</v>
      </c>
      <c r="L20" s="36">
        <f>SUM(L12:L17)</f>
        <v>98889</v>
      </c>
      <c r="M20" s="39">
        <f>L20/'2017'!L20</f>
        <v>0.9685030116057</v>
      </c>
      <c r="N20" s="36">
        <f>SUM(N12:N17)</f>
        <v>333072</v>
      </c>
      <c r="O20" s="39">
        <f>N20/'2017'!N20</f>
        <v>0.9639564027019675</v>
      </c>
      <c r="P20" s="36">
        <f>SUM(P12:P17)</f>
        <v>21163</v>
      </c>
      <c r="Q20" s="39">
        <f>P20/'2017'!P20</f>
        <v>1.3122713461896198</v>
      </c>
      <c r="R20" s="36">
        <f>SUM(R12:R17)</f>
        <v>354235</v>
      </c>
      <c r="S20" s="39">
        <f>R20/'2017'!R20</f>
        <v>0.9794886258374741</v>
      </c>
      <c r="T20" s="36">
        <f>T17</f>
        <v>75002</v>
      </c>
      <c r="U20" s="41">
        <f>T20/'2017'!T20</f>
        <v>0.8993476905367164</v>
      </c>
    </row>
    <row r="21" spans="1:21" ht="12.75">
      <c r="A21" s="10" t="s">
        <v>30</v>
      </c>
      <c r="B21" s="36">
        <f>B8</f>
        <v>90629</v>
      </c>
      <c r="C21" s="39">
        <f>B21/'2017'!B21</f>
        <v>1.0857283193367915</v>
      </c>
      <c r="D21" s="36">
        <f>SUM(D6:D8)</f>
        <v>173480</v>
      </c>
      <c r="E21" s="39">
        <f>D21/'2017'!D21</f>
        <v>0.9860964269067676</v>
      </c>
      <c r="F21" s="36">
        <f>SUM(F6:F8)</f>
        <v>21648</v>
      </c>
      <c r="G21" s="39">
        <f>F21/'2017'!F21</f>
        <v>0.9065326633165829</v>
      </c>
      <c r="H21" s="36">
        <f>SUM(H6:H8)</f>
        <v>69927</v>
      </c>
      <c r="I21" s="39">
        <f>H21/'2017'!H21</f>
        <v>0.9335424871503905</v>
      </c>
      <c r="J21" s="36">
        <f>SUM(J6:J8)</f>
        <v>23559</v>
      </c>
      <c r="K21" s="39">
        <f>J21/'2017'!J21</f>
        <v>0.9684699498478994</v>
      </c>
      <c r="L21" s="36">
        <f>SUM(L6:L8)</f>
        <v>47680</v>
      </c>
      <c r="M21" s="39">
        <f>L21/'2017'!L21</f>
        <v>1.05901428158941</v>
      </c>
      <c r="N21" s="36">
        <f>SUM(N6:N8)</f>
        <v>162814</v>
      </c>
      <c r="O21" s="39">
        <f>N21/'2017'!N21</f>
        <v>0.9683585711396862</v>
      </c>
      <c r="P21" s="36">
        <f>SUM(P6:P8)</f>
        <v>6875</v>
      </c>
      <c r="Q21" s="39">
        <f>P21/'2017'!P21</f>
        <v>0.9737960339943342</v>
      </c>
      <c r="R21" s="36">
        <f>SUM(R6:R8)</f>
        <v>169689</v>
      </c>
      <c r="S21" s="39">
        <f>R21/'2017'!R21</f>
        <v>0.9685776910168157</v>
      </c>
      <c r="T21" s="36">
        <f>T8</f>
        <v>86473</v>
      </c>
      <c r="U21" s="41">
        <f>T21/'2017'!T21</f>
        <v>1.0824278990586822</v>
      </c>
    </row>
    <row r="22" spans="1:21" ht="12.75">
      <c r="A22" s="10" t="s">
        <v>31</v>
      </c>
      <c r="B22" s="36">
        <f>B11</f>
        <v>89339</v>
      </c>
      <c r="C22" s="39">
        <f>B22/'2017'!B22</f>
        <v>1.0778539198417103</v>
      </c>
      <c r="D22" s="36">
        <f>SUM(D9:D11)</f>
        <v>176555</v>
      </c>
      <c r="E22" s="39">
        <f>D22/'2017'!D22</f>
        <v>1.074805043009247</v>
      </c>
      <c r="F22" s="36">
        <f>SUM(F9:F11)</f>
        <v>23843</v>
      </c>
      <c r="G22" s="39">
        <f>F22/'2017'!F22</f>
        <v>0.9941210807204803</v>
      </c>
      <c r="H22" s="36">
        <f>SUM(H9:H11)</f>
        <v>72597</v>
      </c>
      <c r="I22" s="39">
        <f>H22/'2017'!H22</f>
        <v>1.0509271992935625</v>
      </c>
      <c r="J22" s="36">
        <f>SUM(J9:J11)</f>
        <v>21683</v>
      </c>
      <c r="K22" s="39">
        <f>J22/'2017'!J22</f>
        <v>1.1569202859886885</v>
      </c>
      <c r="L22" s="36">
        <f>SUM(L9:L11)</f>
        <v>47506</v>
      </c>
      <c r="M22" s="39">
        <f>L22/'2017'!L22</f>
        <v>1.063511607602588</v>
      </c>
      <c r="N22" s="36">
        <f>SUM(N9:N11)</f>
        <v>165629</v>
      </c>
      <c r="O22" s="39">
        <f>N22/'2017'!N22</f>
        <v>1.0585081227552182</v>
      </c>
      <c r="P22" s="36">
        <f>SUM(P9:P11)</f>
        <v>10412</v>
      </c>
      <c r="Q22" s="39">
        <f>P22/'2017'!P22</f>
        <v>1.2395238095238095</v>
      </c>
      <c r="R22" s="36">
        <f>SUM(R9:R11)</f>
        <v>177147</v>
      </c>
      <c r="S22" s="39">
        <f>R22/'2017'!R22</f>
        <v>1.0744386622511737</v>
      </c>
      <c r="T22" s="36">
        <f>T11</f>
        <v>86866</v>
      </c>
      <c r="U22" s="41">
        <f>T22/'2017'!T22</f>
        <v>1.0999316230658192</v>
      </c>
    </row>
    <row r="23" spans="1:21" ht="12.75">
      <c r="A23" s="10" t="s">
        <v>32</v>
      </c>
      <c r="B23" s="36">
        <f>B14</f>
        <v>97537</v>
      </c>
      <c r="C23" s="39">
        <f>B23/'2017'!B23</f>
        <v>1.1448273433648677</v>
      </c>
      <c r="D23" s="36">
        <f>SUM(D12:D14)</f>
        <v>184736</v>
      </c>
      <c r="E23" s="39">
        <f>D23/'2017'!D23</f>
        <v>0.9930761622156281</v>
      </c>
      <c r="F23" s="36">
        <f>SUM(F12:F14)</f>
        <v>22101</v>
      </c>
      <c r="G23" s="39">
        <f>F23/'2017'!F23</f>
        <v>0.9964382326420198</v>
      </c>
      <c r="H23" s="36">
        <f>SUM(H12:H14)</f>
        <v>72382</v>
      </c>
      <c r="I23" s="39">
        <f>H23/'2017'!H23</f>
        <v>0.958613108718397</v>
      </c>
      <c r="J23" s="36">
        <f>SUM(J12:J14)</f>
        <v>22221</v>
      </c>
      <c r="K23" s="39">
        <f>J23/'2017'!J23</f>
        <v>1.0384615384615385</v>
      </c>
      <c r="L23" s="36">
        <f>SUM(L12:L14)</f>
        <v>47537</v>
      </c>
      <c r="M23" s="39">
        <f>L23/'2017'!L23</f>
        <v>1.0002945941964942</v>
      </c>
      <c r="N23" s="36">
        <f>SUM(N12:N14)</f>
        <v>164241</v>
      </c>
      <c r="O23" s="39">
        <f>N23/'2017'!N23</f>
        <v>0.9857929991356957</v>
      </c>
      <c r="P23" s="36">
        <f>SUM(P12:P14)</f>
        <v>11521</v>
      </c>
      <c r="Q23" s="39">
        <f>P23/'2017'!P23</f>
        <v>1.365047393364929</v>
      </c>
      <c r="R23" s="36">
        <f>SUM(R12:R14)</f>
        <v>175762</v>
      </c>
      <c r="S23" s="39">
        <f>R23/'2017'!R23</f>
        <v>1.0040788812211507</v>
      </c>
      <c r="T23" s="36">
        <f>T14</f>
        <v>95843</v>
      </c>
      <c r="U23" s="41">
        <f>T23/'2017'!T23</f>
        <v>1.0676149844608067</v>
      </c>
    </row>
    <row r="24" spans="1:21" ht="13.5" thickBot="1">
      <c r="A24" s="11" t="s">
        <v>33</v>
      </c>
      <c r="B24" s="38">
        <f>B17</f>
        <v>68345</v>
      </c>
      <c r="C24" s="40">
        <f>B24/'2017'!B24</f>
        <v>0.8101972592346721</v>
      </c>
      <c r="D24" s="38">
        <f>SUM(D15:D17)</f>
        <v>157240</v>
      </c>
      <c r="E24" s="40">
        <f>D24/'2017'!D24</f>
        <v>0.8739536900143399</v>
      </c>
      <c r="F24" s="38">
        <f>SUM(F15:F17)</f>
        <v>19882</v>
      </c>
      <c r="G24" s="40">
        <f>F24/'2017'!F24</f>
        <v>0.9381399518709008</v>
      </c>
      <c r="H24" s="38">
        <f>SUM(H15:H17)</f>
        <v>73849</v>
      </c>
      <c r="I24" s="40">
        <f>H24/'2017'!H24</f>
        <v>0.9523864794108923</v>
      </c>
      <c r="J24" s="38">
        <f>SUM(J15:J17)</f>
        <v>23748</v>
      </c>
      <c r="K24" s="40">
        <f>J24/'2017'!J24</f>
        <v>0.9275837825169908</v>
      </c>
      <c r="L24" s="38">
        <f>SUM(L15:L17)</f>
        <v>51352</v>
      </c>
      <c r="M24" s="40">
        <f>L24/'2017'!L24</f>
        <v>0.9408229819354366</v>
      </c>
      <c r="N24" s="38">
        <f>SUM(N15:N17)</f>
        <v>168831</v>
      </c>
      <c r="O24" s="40">
        <f>N24/'2017'!N24</f>
        <v>0.9436222179993069</v>
      </c>
      <c r="P24" s="38">
        <f>SUM(P15:P17)</f>
        <v>9642</v>
      </c>
      <c r="Q24" s="40">
        <f>P24/'2017'!P24</f>
        <v>1.2543254845843632</v>
      </c>
      <c r="R24" s="38">
        <f>SUM(R15:R17)</f>
        <v>178473</v>
      </c>
      <c r="S24" s="40">
        <f>R24/'2017'!R24</f>
        <v>0.956421317756759</v>
      </c>
      <c r="T24" s="38">
        <f>T17</f>
        <v>75002</v>
      </c>
      <c r="U24" s="42">
        <f>T24/'2017'!T24</f>
        <v>0.8993476905367164</v>
      </c>
    </row>
  </sheetData>
  <sheetProtection/>
  <mergeCells count="1">
    <mergeCell ref="A1:U1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4"/>
  <sheetViews>
    <sheetView zoomScale="85" zoomScaleNormal="85" zoomScalePageLayoutView="0" workbookViewId="0" topLeftCell="A1">
      <selection activeCell="A17" sqref="A17:IV17"/>
    </sheetView>
  </sheetViews>
  <sheetFormatPr defaultColWidth="9.00390625" defaultRowHeight="13.5"/>
  <cols>
    <col min="1" max="1" width="10.625" style="0" customWidth="1"/>
    <col min="2" max="3" width="9.25390625" style="0" customWidth="1"/>
    <col min="4" max="4" width="10.25390625" style="0" customWidth="1"/>
    <col min="5" max="5" width="9.25390625" style="0" customWidth="1"/>
    <col min="6" max="6" width="11.25390625" style="0" customWidth="1"/>
    <col min="7" max="9" width="9.25390625" style="0" customWidth="1"/>
    <col min="10" max="10" width="11.25390625" style="0" customWidth="1"/>
    <col min="11" max="17" width="9.25390625" style="0" customWidth="1"/>
    <col min="18" max="18" width="10.25390625" style="0" customWidth="1"/>
    <col min="19" max="21" width="9.25390625" style="0" customWidth="1"/>
  </cols>
  <sheetData>
    <row r="1" spans="1:21" ht="12.75">
      <c r="A1" s="69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ht="13.5" thickBot="1">
      <c r="A2" s="3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2.75">
      <c r="A3" s="25"/>
      <c r="B3" s="28" t="s">
        <v>2</v>
      </c>
      <c r="C3" s="28" t="s">
        <v>3</v>
      </c>
      <c r="D3" s="30" t="s">
        <v>4</v>
      </c>
      <c r="E3" s="31"/>
      <c r="F3" s="28" t="s">
        <v>5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 t="s">
        <v>6</v>
      </c>
      <c r="S3" s="28" t="s">
        <v>3</v>
      </c>
      <c r="T3" s="31" t="s">
        <v>7</v>
      </c>
      <c r="U3" s="16" t="s">
        <v>3</v>
      </c>
    </row>
    <row r="4" spans="1:21" ht="12.75">
      <c r="A4" s="26"/>
      <c r="B4" s="22"/>
      <c r="C4" s="22"/>
      <c r="D4" s="19" t="s">
        <v>8</v>
      </c>
      <c r="E4" s="19" t="s">
        <v>3</v>
      </c>
      <c r="F4" s="21" t="s">
        <v>9</v>
      </c>
      <c r="G4" s="21"/>
      <c r="H4" s="21"/>
      <c r="I4" s="21"/>
      <c r="J4" s="21"/>
      <c r="K4" s="21"/>
      <c r="L4" s="21"/>
      <c r="M4" s="21"/>
      <c r="N4" s="21"/>
      <c r="O4" s="21"/>
      <c r="P4" s="21" t="s">
        <v>10</v>
      </c>
      <c r="Q4" s="22"/>
      <c r="R4" s="22"/>
      <c r="S4" s="22"/>
      <c r="T4" s="32"/>
      <c r="U4" s="17"/>
    </row>
    <row r="5" spans="1:21" ht="13.5" thickBot="1">
      <c r="A5" s="27"/>
      <c r="B5" s="29"/>
      <c r="C5" s="29"/>
      <c r="D5" s="20"/>
      <c r="E5" s="20"/>
      <c r="F5" s="1" t="s">
        <v>11</v>
      </c>
      <c r="G5" s="1" t="s">
        <v>3</v>
      </c>
      <c r="H5" s="1" t="s">
        <v>12</v>
      </c>
      <c r="I5" s="1" t="s">
        <v>3</v>
      </c>
      <c r="J5" s="1" t="s">
        <v>13</v>
      </c>
      <c r="K5" s="1" t="s">
        <v>3</v>
      </c>
      <c r="L5" s="1" t="s">
        <v>14</v>
      </c>
      <c r="M5" s="1" t="s">
        <v>3</v>
      </c>
      <c r="N5" s="1" t="s">
        <v>15</v>
      </c>
      <c r="O5" s="1" t="s">
        <v>3</v>
      </c>
      <c r="P5" s="1" t="s">
        <v>8</v>
      </c>
      <c r="Q5" s="1" t="s">
        <v>3</v>
      </c>
      <c r="R5" s="29"/>
      <c r="S5" s="29"/>
      <c r="T5" s="33"/>
      <c r="U5" s="18"/>
    </row>
    <row r="6" spans="1:21" ht="12.75">
      <c r="A6" s="2">
        <v>42736</v>
      </c>
      <c r="B6" s="35">
        <v>79239</v>
      </c>
      <c r="C6" s="39">
        <f>B6/'2016'!B6</f>
        <v>0.9414273663700412</v>
      </c>
      <c r="D6" s="35">
        <v>59713</v>
      </c>
      <c r="E6" s="39">
        <f>D6/'2016'!D6</f>
        <v>0.9939411089102319</v>
      </c>
      <c r="F6" s="35">
        <v>7311</v>
      </c>
      <c r="G6" s="39">
        <f>F6/'2016'!F6</f>
        <v>1.085845833952176</v>
      </c>
      <c r="H6" s="35">
        <v>22465</v>
      </c>
      <c r="I6" s="39">
        <f>H6/'2016'!H6</f>
        <v>0.9944665781319167</v>
      </c>
      <c r="J6" s="35">
        <v>7417</v>
      </c>
      <c r="K6" s="39">
        <f>J6/'2016'!J6</f>
        <v>1.102571725880779</v>
      </c>
      <c r="L6" s="35">
        <v>14319</v>
      </c>
      <c r="M6" s="39">
        <f>L6/'2016'!L6</f>
        <v>0.9999301675977653</v>
      </c>
      <c r="N6" s="35">
        <f>F6+H6+J6+L6</f>
        <v>51512</v>
      </c>
      <c r="O6" s="39">
        <f>N6/'2016'!N6</f>
        <v>1.02267222553107</v>
      </c>
      <c r="P6" s="35">
        <v>1258</v>
      </c>
      <c r="Q6" s="39">
        <f>P6/'2016'!P6</f>
        <v>0.8651994497936726</v>
      </c>
      <c r="R6" s="35">
        <f>N6+P6</f>
        <v>52770</v>
      </c>
      <c r="S6" s="39">
        <f>R6/'2016'!R6</f>
        <v>1.0182540907687558</v>
      </c>
      <c r="T6" s="35">
        <v>85781</v>
      </c>
      <c r="U6" s="43">
        <f>T6/'2016'!T6</f>
        <v>0.9308440219632355</v>
      </c>
    </row>
    <row r="7" spans="1:21" ht="12.75">
      <c r="A7" s="8" t="s">
        <v>16</v>
      </c>
      <c r="B7" s="35">
        <v>85781</v>
      </c>
      <c r="C7" s="39">
        <f>B7/'2016'!B7</f>
        <v>0.9308440219632355</v>
      </c>
      <c r="D7" s="35">
        <v>58956</v>
      </c>
      <c r="E7" s="39">
        <f>D7/'2016'!D7</f>
        <v>0.9725503134279115</v>
      </c>
      <c r="F7" s="35">
        <v>8011</v>
      </c>
      <c r="G7" s="39">
        <f>F7/'2016'!F7</f>
        <v>1.0902286336418072</v>
      </c>
      <c r="H7" s="35">
        <v>25429</v>
      </c>
      <c r="I7" s="39">
        <f>H7/'2016'!H7</f>
        <v>1.1634791361639825</v>
      </c>
      <c r="J7" s="35">
        <v>10102</v>
      </c>
      <c r="K7" s="39">
        <f>J7/'2016'!J7</f>
        <v>1.5567884111573431</v>
      </c>
      <c r="L7" s="35">
        <v>15370</v>
      </c>
      <c r="M7" s="39">
        <f>L7/'2016'!L7</f>
        <v>1.1270807362323092</v>
      </c>
      <c r="N7" s="35">
        <f aca="true" t="shared" si="0" ref="N7:N17">F7+H7+J7+L7</f>
        <v>58912</v>
      </c>
      <c r="O7" s="39">
        <f>N7/'2016'!N7</f>
        <v>1.1942428542469086</v>
      </c>
      <c r="P7" s="35">
        <v>2456</v>
      </c>
      <c r="Q7" s="39">
        <f>P7/'2016'!P7</f>
        <v>1.0795604395604395</v>
      </c>
      <c r="R7" s="35">
        <f aca="true" t="shared" si="1" ref="R7:R17">N7+P7</f>
        <v>61368</v>
      </c>
      <c r="S7" s="39">
        <f>R7/'2016'!R7</f>
        <v>1.1891870942738108</v>
      </c>
      <c r="T7" s="35">
        <v>83473</v>
      </c>
      <c r="U7" s="41">
        <f>T7/'2016'!T7</f>
        <v>0.8250276745473235</v>
      </c>
    </row>
    <row r="8" spans="1:21" ht="12.75">
      <c r="A8" s="8" t="s">
        <v>17</v>
      </c>
      <c r="B8" s="35">
        <v>83473</v>
      </c>
      <c r="C8" s="39">
        <f>B8/'2016'!B8</f>
        <v>0.8250276745473235</v>
      </c>
      <c r="D8" s="35">
        <v>57257</v>
      </c>
      <c r="E8" s="39">
        <f>D8/'2016'!D8</f>
        <v>1.1496235317739183</v>
      </c>
      <c r="F8" s="35">
        <v>8558</v>
      </c>
      <c r="G8" s="39">
        <f>F8/'2016'!F8</f>
        <v>1.1281307672027419</v>
      </c>
      <c r="H8" s="35">
        <v>27011</v>
      </c>
      <c r="I8" s="39">
        <f>H8/'2016'!H8</f>
        <v>1.09047234557933</v>
      </c>
      <c r="J8" s="35">
        <v>6807</v>
      </c>
      <c r="K8" s="39">
        <f>J8/'2016'!J8</f>
        <v>0.9572493320208129</v>
      </c>
      <c r="L8" s="35">
        <v>15334</v>
      </c>
      <c r="M8" s="39">
        <f>L8/'2016'!L8</f>
        <v>1.0592705167173253</v>
      </c>
      <c r="N8" s="35">
        <f t="shared" si="0"/>
        <v>57710</v>
      </c>
      <c r="O8" s="39">
        <f>N8/'2016'!N8</f>
        <v>1.0698329718406465</v>
      </c>
      <c r="P8" s="35">
        <v>3346</v>
      </c>
      <c r="Q8" s="39">
        <f>P8/'2016'!P8</f>
        <v>1.3883817427385892</v>
      </c>
      <c r="R8" s="35">
        <f t="shared" si="1"/>
        <v>61056</v>
      </c>
      <c r="S8" s="39">
        <f>R8/'2016'!R8</f>
        <v>1.0834560715489858</v>
      </c>
      <c r="T8" s="35">
        <v>79888</v>
      </c>
      <c r="U8" s="41">
        <f>T8/'2016'!T8</f>
        <v>0.8452325532185027</v>
      </c>
    </row>
    <row r="9" spans="1:21" ht="12.75">
      <c r="A9" s="8" t="s">
        <v>18</v>
      </c>
      <c r="B9" s="35">
        <v>79888</v>
      </c>
      <c r="C9" s="39">
        <f>B9/'2016'!B9</f>
        <v>0.8452325532185027</v>
      </c>
      <c r="D9" s="35">
        <v>50981</v>
      </c>
      <c r="E9" s="39">
        <f>D9/'2016'!D9</f>
        <v>0.9789542408356856</v>
      </c>
      <c r="F9" s="35">
        <v>7662</v>
      </c>
      <c r="G9" s="39">
        <f>F9/'2016'!F9</f>
        <v>0.9317767238234221</v>
      </c>
      <c r="H9" s="35">
        <v>24476</v>
      </c>
      <c r="I9" s="39">
        <f>H9/'2016'!H9</f>
        <v>0.8593497647637104</v>
      </c>
      <c r="J9" s="35">
        <v>6470</v>
      </c>
      <c r="K9" s="39">
        <f>J9/'2016'!J9</f>
        <v>0.7884474774555204</v>
      </c>
      <c r="L9" s="35">
        <v>14908</v>
      </c>
      <c r="M9" s="39">
        <f>L9/'2016'!L9</f>
        <v>0.9688698251770975</v>
      </c>
      <c r="N9" s="35">
        <f t="shared" si="0"/>
        <v>53516</v>
      </c>
      <c r="O9" s="39">
        <f>N9/'2016'!N9</f>
        <v>0.8875252910544297</v>
      </c>
      <c r="P9" s="35">
        <v>2140</v>
      </c>
      <c r="Q9" s="39">
        <f>P9/'2016'!P9</f>
        <v>0.6222739168362896</v>
      </c>
      <c r="R9" s="35">
        <f t="shared" si="1"/>
        <v>55656</v>
      </c>
      <c r="S9" s="39">
        <f>R9/'2016'!R9</f>
        <v>0.8732133611560005</v>
      </c>
      <c r="T9" s="35">
        <v>74774</v>
      </c>
      <c r="U9" s="41">
        <f>T9/'2016'!T9</f>
        <v>0.8994827378804282</v>
      </c>
    </row>
    <row r="10" spans="1:21" ht="12.75">
      <c r="A10" s="8" t="s">
        <v>19</v>
      </c>
      <c r="B10" s="35">
        <v>74774</v>
      </c>
      <c r="C10" s="39">
        <f>B10/'2016'!B10</f>
        <v>0.8994827378804282</v>
      </c>
      <c r="D10" s="35">
        <v>59555</v>
      </c>
      <c r="E10" s="39">
        <f>D10/'2016'!D10</f>
        <v>1.1604185339620436</v>
      </c>
      <c r="F10" s="35">
        <v>7286</v>
      </c>
      <c r="G10" s="39">
        <f>F10/'2016'!F10</f>
        <v>0.938675599072404</v>
      </c>
      <c r="H10" s="35">
        <v>21250</v>
      </c>
      <c r="I10" s="39">
        <f>H10/'2016'!H10</f>
        <v>0.8456701687360713</v>
      </c>
      <c r="J10" s="35">
        <v>5856</v>
      </c>
      <c r="K10" s="39">
        <f>J10/'2016'!J10</f>
        <v>0.8567666422823702</v>
      </c>
      <c r="L10" s="35">
        <v>13932</v>
      </c>
      <c r="M10" s="39">
        <f>L10/'2016'!L10</f>
        <v>0.94441431670282</v>
      </c>
      <c r="N10" s="35">
        <f t="shared" si="0"/>
        <v>48324</v>
      </c>
      <c r="O10" s="39">
        <f>N10/'2016'!N10</f>
        <v>0.887053251831048</v>
      </c>
      <c r="P10" s="35">
        <v>3071</v>
      </c>
      <c r="Q10" s="39">
        <f>P10/'2016'!P10</f>
        <v>1.1903100775193798</v>
      </c>
      <c r="R10" s="35">
        <f t="shared" si="1"/>
        <v>51395</v>
      </c>
      <c r="S10" s="39">
        <f>R10/'2016'!R10</f>
        <v>0.9007659007659008</v>
      </c>
      <c r="T10" s="35">
        <v>82886</v>
      </c>
      <c r="U10" s="41">
        <f>T10/'2016'!T10</f>
        <v>1.0747665975103735</v>
      </c>
    </row>
    <row r="11" spans="1:21" ht="12.75">
      <c r="A11" s="8" t="s">
        <v>20</v>
      </c>
      <c r="B11" s="35">
        <v>82886</v>
      </c>
      <c r="C11" s="39">
        <f>B11/'2016'!B11</f>
        <v>1.0747665975103735</v>
      </c>
      <c r="D11" s="35">
        <v>53731</v>
      </c>
      <c r="E11" s="39">
        <f>D11/'2016'!D11</f>
        <v>1.0008754936293869</v>
      </c>
      <c r="F11" s="35">
        <v>9036</v>
      </c>
      <c r="G11" s="39">
        <f>F11/'2016'!F11</f>
        <v>1.0377856896749742</v>
      </c>
      <c r="H11" s="35">
        <v>23353</v>
      </c>
      <c r="I11" s="39">
        <f>H11/'2016'!H11</f>
        <v>0.9295466305775584</v>
      </c>
      <c r="J11" s="35">
        <v>6416</v>
      </c>
      <c r="K11" s="39">
        <f>J11/'2016'!J11</f>
        <v>0.8309804429478047</v>
      </c>
      <c r="L11" s="35">
        <v>15829</v>
      </c>
      <c r="M11" s="39">
        <f>L11/'2016'!L11</f>
        <v>1.0239342777669966</v>
      </c>
      <c r="N11" s="35">
        <f t="shared" si="0"/>
        <v>54634</v>
      </c>
      <c r="O11" s="39">
        <f>N11/'2016'!N11</f>
        <v>0.9583231012103139</v>
      </c>
      <c r="P11" s="35">
        <v>3189</v>
      </c>
      <c r="Q11" s="39">
        <f>P11/'2016'!P11</f>
        <v>1.3315240083507307</v>
      </c>
      <c r="R11" s="35">
        <f t="shared" si="1"/>
        <v>57823</v>
      </c>
      <c r="S11" s="39">
        <f>R11/'2016'!R11</f>
        <v>0.973369245013046</v>
      </c>
      <c r="T11" s="35">
        <v>78974</v>
      </c>
      <c r="U11" s="41">
        <f>T11/'2016'!T11</f>
        <v>1.105722246335214</v>
      </c>
    </row>
    <row r="12" spans="1:21" ht="12.75">
      <c r="A12" s="8" t="s">
        <v>21</v>
      </c>
      <c r="B12" s="35">
        <v>78974</v>
      </c>
      <c r="C12" s="39">
        <f>B12/'2016'!B12</f>
        <v>1.105722246335214</v>
      </c>
      <c r="D12" s="35">
        <v>64173</v>
      </c>
      <c r="E12" s="39">
        <f>D12/'2016'!D12</f>
        <v>1.047380447200914</v>
      </c>
      <c r="F12" s="35">
        <v>8416</v>
      </c>
      <c r="G12" s="39">
        <f>F12/'2016'!F12</f>
        <v>0.9851340278590659</v>
      </c>
      <c r="H12" s="35">
        <v>26906</v>
      </c>
      <c r="I12" s="39">
        <f>H12/'2016'!H12</f>
        <v>1.0102504411819924</v>
      </c>
      <c r="J12" s="35">
        <v>7506</v>
      </c>
      <c r="K12" s="39">
        <f>J12/'2016'!J12</f>
        <v>1.0940096195889812</v>
      </c>
      <c r="L12" s="35">
        <v>16121</v>
      </c>
      <c r="M12" s="39">
        <f>L12/'2016'!L12</f>
        <v>1.0906569244300115</v>
      </c>
      <c r="N12" s="35">
        <f t="shared" si="0"/>
        <v>58949</v>
      </c>
      <c r="O12" s="39">
        <f>N12/'2016'!N12</f>
        <v>1.037505720018304</v>
      </c>
      <c r="P12" s="35">
        <v>2910</v>
      </c>
      <c r="Q12" s="39">
        <f>P12/'2016'!P12</f>
        <v>0.886654478976234</v>
      </c>
      <c r="R12" s="35">
        <f t="shared" si="1"/>
        <v>61859</v>
      </c>
      <c r="S12" s="39">
        <f>R12/'2016'!R12</f>
        <v>1.0292678868552412</v>
      </c>
      <c r="T12" s="35">
        <v>81159</v>
      </c>
      <c r="U12" s="41">
        <f>T12/'2016'!T12</f>
        <v>1.1184163382300252</v>
      </c>
    </row>
    <row r="13" spans="1:21" ht="12.75">
      <c r="A13" s="8" t="s">
        <v>22</v>
      </c>
      <c r="B13" s="35">
        <v>81159</v>
      </c>
      <c r="C13" s="39">
        <f>B13/'2016'!B13</f>
        <v>1.1184163382300252</v>
      </c>
      <c r="D13" s="35">
        <v>58128</v>
      </c>
      <c r="E13" s="39">
        <f>D13/'2016'!D13</f>
        <v>1.1323048153342683</v>
      </c>
      <c r="F13" s="35">
        <v>6709</v>
      </c>
      <c r="G13" s="39">
        <f>F13/'2016'!F13</f>
        <v>1.092671009771987</v>
      </c>
      <c r="H13" s="35">
        <v>23237</v>
      </c>
      <c r="I13" s="39">
        <f>H13/'2016'!H13</f>
        <v>0.9585430245029288</v>
      </c>
      <c r="J13" s="35">
        <v>6764</v>
      </c>
      <c r="K13" s="39">
        <f>J13/'2016'!J13</f>
        <v>1.0867609254498716</v>
      </c>
      <c r="L13" s="35">
        <v>14592</v>
      </c>
      <c r="M13" s="39">
        <f>L13/'2016'!L13</f>
        <v>1.0456467216051595</v>
      </c>
      <c r="N13" s="35">
        <f t="shared" si="0"/>
        <v>51302</v>
      </c>
      <c r="O13" s="39">
        <f>N13/'2016'!N13</f>
        <v>1.0146555645655742</v>
      </c>
      <c r="P13" s="35">
        <v>2831</v>
      </c>
      <c r="Q13" s="39">
        <f>P13/'2016'!P13</f>
        <v>0.9254658385093167</v>
      </c>
      <c r="R13" s="35">
        <f t="shared" si="1"/>
        <v>54133</v>
      </c>
      <c r="S13" s="39">
        <f>R13/'2016'!R13</f>
        <v>1.0095673256247668</v>
      </c>
      <c r="T13" s="35">
        <v>85198</v>
      </c>
      <c r="U13" s="41">
        <f>T13/'2016'!T13</f>
        <v>1.2116273447388255</v>
      </c>
    </row>
    <row r="14" spans="1:21" ht="12.75">
      <c r="A14" s="8" t="s">
        <v>23</v>
      </c>
      <c r="B14" s="35">
        <v>85198</v>
      </c>
      <c r="C14" s="39">
        <f>B14/'2016'!B14</f>
        <v>1.2116273447388255</v>
      </c>
      <c r="D14" s="35">
        <v>63723</v>
      </c>
      <c r="E14" s="39">
        <f>D14/'2016'!D14</f>
        <v>1.0534294357838356</v>
      </c>
      <c r="F14" s="35">
        <v>7055</v>
      </c>
      <c r="G14" s="39">
        <f>F14/'2016'!F14</f>
        <v>1.0812260536398468</v>
      </c>
      <c r="H14" s="35">
        <v>25364</v>
      </c>
      <c r="I14" s="39">
        <f>H14/'2016'!H14</f>
        <v>1.007227384639822</v>
      </c>
      <c r="J14" s="35">
        <v>7128</v>
      </c>
      <c r="K14" s="39">
        <f>J14/'2016'!J14</f>
        <v>0.9603880355699272</v>
      </c>
      <c r="L14" s="35">
        <v>16810</v>
      </c>
      <c r="M14" s="39">
        <f>L14/'2016'!L14</f>
        <v>1.0084588157657928</v>
      </c>
      <c r="N14" s="35">
        <f t="shared" si="0"/>
        <v>56357</v>
      </c>
      <c r="O14" s="39">
        <f>N14/'2016'!N14</f>
        <v>1.0100182802250977</v>
      </c>
      <c r="P14" s="35">
        <v>2699</v>
      </c>
      <c r="Q14" s="39">
        <f>P14/'2016'!P14</f>
        <v>1.024677296886864</v>
      </c>
      <c r="R14" s="35">
        <f t="shared" si="1"/>
        <v>59056</v>
      </c>
      <c r="S14" s="39">
        <f>R14/'2016'!R14</f>
        <v>1.0106790799561884</v>
      </c>
      <c r="T14" s="35">
        <v>89773</v>
      </c>
      <c r="U14" s="41">
        <f>T14/'2016'!T14</f>
        <v>1.2402840524447023</v>
      </c>
    </row>
    <row r="15" spans="1:21" ht="12.75">
      <c r="A15" s="8" t="s">
        <v>24</v>
      </c>
      <c r="B15" s="35">
        <v>89773</v>
      </c>
      <c r="C15" s="39">
        <f>B15/'2016'!B15</f>
        <v>1.2402840524447023</v>
      </c>
      <c r="D15" s="35">
        <v>62084</v>
      </c>
      <c r="E15" s="39">
        <f>D15/'2016'!D15</f>
        <v>0.9515955979277153</v>
      </c>
      <c r="F15" s="35">
        <v>7634</v>
      </c>
      <c r="G15" s="39">
        <f>F15/'2016'!F15</f>
        <v>1.144699355225671</v>
      </c>
      <c r="H15" s="35">
        <v>26252</v>
      </c>
      <c r="I15" s="39">
        <f>H15/'2016'!H15</f>
        <v>1.0164162923958495</v>
      </c>
      <c r="J15" s="35">
        <v>7602</v>
      </c>
      <c r="K15" s="39">
        <f>J15/'2016'!J15</f>
        <v>0.9674217358106388</v>
      </c>
      <c r="L15" s="35">
        <v>18238</v>
      </c>
      <c r="M15" s="39">
        <f>L15/'2016'!L15</f>
        <v>1.1184154044275465</v>
      </c>
      <c r="N15" s="35">
        <f t="shared" si="0"/>
        <v>59726</v>
      </c>
      <c r="O15" s="39">
        <f>N15/'2016'!N15</f>
        <v>1.0540750414740037</v>
      </c>
      <c r="P15" s="35">
        <v>2685</v>
      </c>
      <c r="Q15" s="39">
        <f>P15/'2016'!P15</f>
        <v>1.4435483870967742</v>
      </c>
      <c r="R15" s="35">
        <f t="shared" si="1"/>
        <v>62411</v>
      </c>
      <c r="S15" s="39">
        <f>R15/'2016'!R15</f>
        <v>1.0664536413656402</v>
      </c>
      <c r="T15" s="35">
        <v>89418</v>
      </c>
      <c r="U15" s="41">
        <f>T15/'2016'!T15</f>
        <v>1.1304853534268051</v>
      </c>
    </row>
    <row r="16" spans="1:21" ht="12.75">
      <c r="A16" s="8" t="s">
        <v>25</v>
      </c>
      <c r="B16" s="35">
        <v>59418</v>
      </c>
      <c r="C16" s="39">
        <f>B16/'2016'!B16</f>
        <v>0.7512042176062304</v>
      </c>
      <c r="D16" s="35">
        <v>56887</v>
      </c>
      <c r="E16" s="39">
        <f>D16/'2016'!D16</f>
        <v>0.9027962927696311</v>
      </c>
      <c r="F16" s="35">
        <v>6869</v>
      </c>
      <c r="G16" s="39">
        <f>F16/'2016'!F16</f>
        <v>0.8864369596076913</v>
      </c>
      <c r="H16" s="35">
        <v>25286</v>
      </c>
      <c r="I16" s="39">
        <f>H16/'2016'!H16</f>
        <v>0.96415770609319</v>
      </c>
      <c r="J16" s="35">
        <v>8721</v>
      </c>
      <c r="K16" s="39">
        <f>J16/'2016'!J16</f>
        <v>1.0890359640359641</v>
      </c>
      <c r="L16" s="35">
        <v>18565</v>
      </c>
      <c r="M16" s="39">
        <f>L16/'2016'!L16</f>
        <v>1.151603498542274</v>
      </c>
      <c r="N16" s="35">
        <f t="shared" si="0"/>
        <v>59441</v>
      </c>
      <c r="O16" s="39">
        <f>N16/'2016'!N16</f>
        <v>1.0230104639955941</v>
      </c>
      <c r="P16" s="35">
        <v>2888</v>
      </c>
      <c r="Q16" s="39">
        <f>P16/'2016'!P16</f>
        <v>1.0792227204783258</v>
      </c>
      <c r="R16" s="35">
        <f t="shared" si="1"/>
        <v>62329</v>
      </c>
      <c r="S16" s="39">
        <f>R16/'2016'!R16</f>
        <v>1.0254853570253373</v>
      </c>
      <c r="T16" s="35">
        <v>84356</v>
      </c>
      <c r="U16" s="41">
        <f>T16/'2016'!T16</f>
        <v>1.0349921476246564</v>
      </c>
    </row>
    <row r="17" spans="1:21" ht="12.75">
      <c r="A17" s="8" t="s">
        <v>26</v>
      </c>
      <c r="B17" s="35">
        <v>84356</v>
      </c>
      <c r="C17" s="39">
        <f>B17/'2016'!B17</f>
        <v>1.0349921476246564</v>
      </c>
      <c r="D17" s="35">
        <v>60947</v>
      </c>
      <c r="E17" s="39">
        <f>D17/'2016'!D17</f>
        <v>1.0386863677420455</v>
      </c>
      <c r="F17" s="35">
        <v>6690</v>
      </c>
      <c r="G17" s="39">
        <f>F17/'2016'!F17</f>
        <v>0.9033216311099109</v>
      </c>
      <c r="H17" s="35">
        <v>26003</v>
      </c>
      <c r="I17" s="39">
        <f>H17/'2016'!H17</f>
        <v>0.9759786810794581</v>
      </c>
      <c r="J17" s="35">
        <v>9279</v>
      </c>
      <c r="K17" s="39">
        <f>J17/'2016'!J17</f>
        <v>0.9863931115127033</v>
      </c>
      <c r="L17" s="35">
        <v>17779</v>
      </c>
      <c r="M17" s="39">
        <f>L17/'2016'!L17</f>
        <v>1.1241858994625356</v>
      </c>
      <c r="N17" s="35">
        <f t="shared" si="0"/>
        <v>59751</v>
      </c>
      <c r="O17" s="39">
        <f>N17/'2016'!N17</f>
        <v>1.0080983955053906</v>
      </c>
      <c r="P17" s="35">
        <v>2114</v>
      </c>
      <c r="Q17" s="39">
        <f>P17/'2016'!P17</f>
        <v>1.1365591397849462</v>
      </c>
      <c r="R17" s="35">
        <f t="shared" si="1"/>
        <v>61865</v>
      </c>
      <c r="S17" s="39">
        <f>R17/'2016'!R17</f>
        <v>1.01200700135774</v>
      </c>
      <c r="T17" s="35">
        <v>83396</v>
      </c>
      <c r="U17" s="41">
        <f>T17/'2016'!T17</f>
        <v>1.0524615404030844</v>
      </c>
    </row>
    <row r="18" spans="1:21" ht="12.75">
      <c r="A18" s="10" t="s">
        <v>84</v>
      </c>
      <c r="B18" s="35">
        <f>B17</f>
        <v>84356</v>
      </c>
      <c r="C18" s="39">
        <f>B18/'2016'!B18</f>
        <v>1.0349921476246564</v>
      </c>
      <c r="D18" s="35">
        <f>SUM(D6:D17)</f>
        <v>706135</v>
      </c>
      <c r="E18" s="39">
        <f>D18/'2016'!D18</f>
        <v>1.0269366635011263</v>
      </c>
      <c r="F18" s="35">
        <f>SUM(F6:F17)</f>
        <v>91237</v>
      </c>
      <c r="G18" s="39">
        <f>F18/'2016'!F18</f>
        <v>1.020650848519426</v>
      </c>
      <c r="H18" s="35">
        <f>SUM(H6:H17)</f>
        <v>297032</v>
      </c>
      <c r="I18" s="39">
        <f>H18/'2016'!H18</f>
        <v>0.9812654648285614</v>
      </c>
      <c r="J18" s="35">
        <f>SUM(J6:J17)</f>
        <v>90068</v>
      </c>
      <c r="K18" s="39">
        <f>J18/'2016'!J18</f>
        <v>1.0134917687832652</v>
      </c>
      <c r="L18" s="35">
        <f>SUM(L6:L17)</f>
        <v>191797</v>
      </c>
      <c r="M18" s="39">
        <f>L18/'2016'!L18</f>
        <v>1.0556916319442533</v>
      </c>
      <c r="N18" s="35">
        <f>SUM(N6:N17)</f>
        <v>670134</v>
      </c>
      <c r="O18" s="39">
        <f>N18/'2016'!N18</f>
        <v>1.011306255866667</v>
      </c>
      <c r="P18" s="35">
        <f>SUM(P6:P17)</f>
        <v>31587</v>
      </c>
      <c r="Q18" s="39">
        <f>P18/'2016'!P18</f>
        <v>1.055574121106804</v>
      </c>
      <c r="R18" s="35">
        <f>SUM(R6:R17)</f>
        <v>701721</v>
      </c>
      <c r="S18" s="39">
        <f>R18/'2016'!R18</f>
        <v>1.0132189567492484</v>
      </c>
      <c r="T18" s="35">
        <f>T17</f>
        <v>83396</v>
      </c>
      <c r="U18" s="41">
        <f>T18/'2016'!T18</f>
        <v>1.0524615404030844</v>
      </c>
    </row>
    <row r="19" spans="1:21" ht="12.75">
      <c r="A19" s="10" t="s">
        <v>28</v>
      </c>
      <c r="B19" s="36">
        <f>B11</f>
        <v>82886</v>
      </c>
      <c r="C19" s="39">
        <f>B19/'2016'!B19</f>
        <v>1.0747665975103735</v>
      </c>
      <c r="D19" s="36">
        <f>SUM(D6:D11)</f>
        <v>340193</v>
      </c>
      <c r="E19" s="39">
        <f>D19/'2016'!D19</f>
        <v>1.0384877207442342</v>
      </c>
      <c r="F19" s="36">
        <f>SUM(F6:F11)</f>
        <v>47864</v>
      </c>
      <c r="G19" s="39">
        <f>F19/'2016'!F19</f>
        <v>1.0324640307167972</v>
      </c>
      <c r="H19" s="36">
        <f>SUM(H6:H11)</f>
        <v>143984</v>
      </c>
      <c r="I19" s="39">
        <f>H19/'2016'!H19</f>
        <v>0.9732002244016519</v>
      </c>
      <c r="J19" s="36">
        <f>SUM(J6:J11)</f>
        <v>43068</v>
      </c>
      <c r="K19" s="39">
        <f>J19/'2016'!J19</f>
        <v>0.9995126366358004</v>
      </c>
      <c r="L19" s="36">
        <f>SUM(L6:L11)</f>
        <v>89692</v>
      </c>
      <c r="M19" s="39">
        <f>L19/'2016'!L19</f>
        <v>1.0188683531937612</v>
      </c>
      <c r="N19" s="36">
        <f>SUM(N6:N11)</f>
        <v>324608</v>
      </c>
      <c r="O19" s="39">
        <f>N19/'2016'!N19</f>
        <v>0.9974802414051649</v>
      </c>
      <c r="P19" s="36">
        <f>SUM(P6:P11)</f>
        <v>15460</v>
      </c>
      <c r="Q19" s="39">
        <f>P19/'2016'!P19</f>
        <v>1.0623239194667766</v>
      </c>
      <c r="R19" s="36">
        <f>SUM(R6:R11)</f>
        <v>340068</v>
      </c>
      <c r="S19" s="39">
        <f>R19/'2016'!R19</f>
        <v>1.0002558966530481</v>
      </c>
      <c r="T19" s="36">
        <f>T8</f>
        <v>79888</v>
      </c>
      <c r="U19" s="41">
        <f>T19/'2016'!T19</f>
        <v>0.8452325532185027</v>
      </c>
    </row>
    <row r="20" spans="1:21" ht="12.75">
      <c r="A20" s="10" t="s">
        <v>29</v>
      </c>
      <c r="B20" s="36">
        <f>B17</f>
        <v>84356</v>
      </c>
      <c r="C20" s="39">
        <f>B20/'2016'!B20</f>
        <v>1.0349921476246564</v>
      </c>
      <c r="D20" s="36">
        <f>SUM(D12:D17)</f>
        <v>365942</v>
      </c>
      <c r="E20" s="39">
        <f>D20/'2016'!D20</f>
        <v>1.0164265001610986</v>
      </c>
      <c r="F20" s="36">
        <f>SUM(F12:F17)</f>
        <v>43373</v>
      </c>
      <c r="G20" s="39">
        <f>F20/'2016'!F20</f>
        <v>1.0079243353783232</v>
      </c>
      <c r="H20" s="36">
        <f>SUM(H12:H17)</f>
        <v>153048</v>
      </c>
      <c r="I20" s="39">
        <f>H20/'2016'!H20</f>
        <v>0.9889760523152875</v>
      </c>
      <c r="J20" s="36">
        <f>SUM(J12:J17)</f>
        <v>47000</v>
      </c>
      <c r="K20" s="39">
        <f>J20/'2016'!J20</f>
        <v>1.0266491917868064</v>
      </c>
      <c r="L20" s="36">
        <f>SUM(L12:L17)</f>
        <v>102105</v>
      </c>
      <c r="M20" s="39">
        <f>L20/'2016'!L20</f>
        <v>1.0903062532034853</v>
      </c>
      <c r="N20" s="36">
        <f>SUM(N12:N17)</f>
        <v>345526</v>
      </c>
      <c r="O20" s="39">
        <f>N20/'2016'!N20</f>
        <v>1.0246490359237754</v>
      </c>
      <c r="P20" s="36">
        <f>SUM(P12:P17)</f>
        <v>16127</v>
      </c>
      <c r="Q20" s="39">
        <f>P20/'2016'!P20</f>
        <v>1.0491835274217682</v>
      </c>
      <c r="R20" s="36">
        <f>SUM(R12:R17)</f>
        <v>361653</v>
      </c>
      <c r="S20" s="39">
        <f>R20/'2016'!R20</f>
        <v>1.0257186210417346</v>
      </c>
      <c r="T20" s="36">
        <f>T17</f>
        <v>83396</v>
      </c>
      <c r="U20" s="41">
        <f>T20/'2016'!T20</f>
        <v>1.0524615404030844</v>
      </c>
    </row>
    <row r="21" spans="1:21" ht="12.75">
      <c r="A21" s="10" t="s">
        <v>30</v>
      </c>
      <c r="B21" s="36">
        <f>B8</f>
        <v>83473</v>
      </c>
      <c r="C21" s="39">
        <f>B21/'2016'!B21</f>
        <v>0.8250276745473235</v>
      </c>
      <c r="D21" s="36">
        <f>SUM(D6:D8)</f>
        <v>175926</v>
      </c>
      <c r="E21" s="39">
        <f>D21/'2016'!D21</f>
        <v>1.0318119435549142</v>
      </c>
      <c r="F21" s="36">
        <f>SUM(F6:F8)</f>
        <v>23880</v>
      </c>
      <c r="G21" s="39">
        <f>F21/'2016'!F21</f>
        <v>1.1021368902016893</v>
      </c>
      <c r="H21" s="36">
        <f>SUM(H6:H8)</f>
        <v>74905</v>
      </c>
      <c r="I21" s="39">
        <f>H21/'2016'!H21</f>
        <v>1.0821919787332408</v>
      </c>
      <c r="J21" s="36">
        <f>SUM(J6:J8)</f>
        <v>24326</v>
      </c>
      <c r="K21" s="39">
        <f>J21/'2016'!J21</f>
        <v>1.196733408766665</v>
      </c>
      <c r="L21" s="36">
        <f>SUM(L6:L8)</f>
        <v>45023</v>
      </c>
      <c r="M21" s="39">
        <f>L21/'2016'!L21</f>
        <v>1.061037400136686</v>
      </c>
      <c r="N21" s="36">
        <f>SUM(N6:N8)</f>
        <v>168134</v>
      </c>
      <c r="O21" s="39">
        <f>N21/'2016'!N21</f>
        <v>1.0943160443365465</v>
      </c>
      <c r="P21" s="36">
        <f>SUM(P6:P8)</f>
        <v>7060</v>
      </c>
      <c r="Q21" s="39">
        <f>P21/'2016'!P21</f>
        <v>1.1500244339468968</v>
      </c>
      <c r="R21" s="36">
        <f>SUM(R6:R8)</f>
        <v>175194</v>
      </c>
      <c r="S21" s="39">
        <f>R21/'2016'!R21</f>
        <v>1.0964564218748045</v>
      </c>
      <c r="T21" s="36">
        <f>T8</f>
        <v>79888</v>
      </c>
      <c r="U21" s="41">
        <f>T21/'2016'!T21</f>
        <v>0.8452325532185027</v>
      </c>
    </row>
    <row r="22" spans="1:21" ht="12.75">
      <c r="A22" s="10" t="s">
        <v>31</v>
      </c>
      <c r="B22" s="36">
        <f>B11</f>
        <v>82886</v>
      </c>
      <c r="C22" s="39">
        <f>B22/'2016'!B22</f>
        <v>1.0747665975103735</v>
      </c>
      <c r="D22" s="36">
        <f>SUM(D9:D11)</f>
        <v>164267</v>
      </c>
      <c r="E22" s="39">
        <f>D22/'2016'!D22</f>
        <v>1.0457337840504701</v>
      </c>
      <c r="F22" s="36">
        <f>SUM(F9:F11)</f>
        <v>23984</v>
      </c>
      <c r="G22" s="39">
        <f>F22/'2016'!F22</f>
        <v>0.9713267455046168</v>
      </c>
      <c r="H22" s="36">
        <f>SUM(H9:H11)</f>
        <v>69079</v>
      </c>
      <c r="I22" s="39">
        <f>H22/'2016'!H22</f>
        <v>0.8773830541196195</v>
      </c>
      <c r="J22" s="36">
        <f>SUM(J9:J11)</f>
        <v>18742</v>
      </c>
      <c r="K22" s="39">
        <f>J22/'2016'!J22</f>
        <v>0.8233898602934716</v>
      </c>
      <c r="L22" s="36">
        <f>SUM(L9:L11)</f>
        <v>44669</v>
      </c>
      <c r="M22" s="39">
        <f>L22/'2016'!L22</f>
        <v>0.9796262993990964</v>
      </c>
      <c r="N22" s="36">
        <f>SUM(N9:N11)</f>
        <v>156474</v>
      </c>
      <c r="O22" s="39">
        <f>N22/'2016'!N22</f>
        <v>0.9108711470733766</v>
      </c>
      <c r="P22" s="36">
        <f>SUM(P9:P11)</f>
        <v>8400</v>
      </c>
      <c r="Q22" s="39">
        <f>P22/'2016'!P22</f>
        <v>0.9983361064891847</v>
      </c>
      <c r="R22" s="36">
        <f>SUM(R9:R11)</f>
        <v>164874</v>
      </c>
      <c r="S22" s="39">
        <f>R22/'2016'!R22</f>
        <v>0.9149551329363648</v>
      </c>
      <c r="T22" s="36">
        <f>T11</f>
        <v>78974</v>
      </c>
      <c r="U22" s="41">
        <f>T22/'2016'!T22</f>
        <v>1.105722246335214</v>
      </c>
    </row>
    <row r="23" spans="1:21" ht="12.75">
      <c r="A23" s="10" t="s">
        <v>32</v>
      </c>
      <c r="B23" s="36">
        <f>B14</f>
        <v>85198</v>
      </c>
      <c r="C23" s="39">
        <f>B23/'2016'!B23</f>
        <v>1.2116273447388255</v>
      </c>
      <c r="D23" s="36">
        <f>SUM(D12:D14)</f>
        <v>186024</v>
      </c>
      <c r="E23" s="39">
        <f>D23/'2016'!D23</f>
        <v>1.0746806703755698</v>
      </c>
      <c r="F23" s="36">
        <f>SUM(F12:F14)</f>
        <v>22180</v>
      </c>
      <c r="G23" s="39">
        <f>F23/'2016'!F23</f>
        <v>1.0458317615993964</v>
      </c>
      <c r="H23" s="36">
        <f>SUM(H12:H14)</f>
        <v>75507</v>
      </c>
      <c r="I23" s="39">
        <f>H23/'2016'!H23</f>
        <v>0.9927685814586429</v>
      </c>
      <c r="J23" s="36">
        <f>SUM(J12:J14)</f>
        <v>21398</v>
      </c>
      <c r="K23" s="39">
        <f>J23/'2016'!J23</f>
        <v>1.0434485785341592</v>
      </c>
      <c r="L23" s="36">
        <f>SUM(L12:L14)</f>
        <v>47523</v>
      </c>
      <c r="M23" s="39">
        <f>L23/'2016'!L23</f>
        <v>1.0466468450611166</v>
      </c>
      <c r="N23" s="36">
        <f>SUM(N12:N14)</f>
        <v>166608</v>
      </c>
      <c r="O23" s="39">
        <f>N23/'2016'!N23</f>
        <v>1.0210262475716554</v>
      </c>
      <c r="P23" s="36">
        <f>SUM(P12:P14)</f>
        <v>8440</v>
      </c>
      <c r="Q23" s="39">
        <f>P23/'2016'!P23</f>
        <v>0.9403899721448468</v>
      </c>
      <c r="R23" s="36">
        <f>SUM(R12:R14)</f>
        <v>175048</v>
      </c>
      <c r="S23" s="39">
        <f>R23/'2016'!R23</f>
        <v>1.0168223430456806</v>
      </c>
      <c r="T23" s="36">
        <f>T14</f>
        <v>89773</v>
      </c>
      <c r="U23" s="41">
        <f>T23/'2016'!T23</f>
        <v>1.2402840524447023</v>
      </c>
    </row>
    <row r="24" spans="1:21" ht="13.5" thickBot="1">
      <c r="A24" s="11" t="s">
        <v>33</v>
      </c>
      <c r="B24" s="38">
        <f>B17</f>
        <v>84356</v>
      </c>
      <c r="C24" s="40">
        <f>B24/'2016'!B24</f>
        <v>1.0349921476246564</v>
      </c>
      <c r="D24" s="38">
        <f>SUM(D15:D17)</f>
        <v>179918</v>
      </c>
      <c r="E24" s="40">
        <f>D24/'2016'!D24</f>
        <v>0.9624834832103825</v>
      </c>
      <c r="F24" s="38">
        <f>SUM(F15:F17)</f>
        <v>21193</v>
      </c>
      <c r="G24" s="40">
        <f>F24/'2016'!F24</f>
        <v>0.9710868768328446</v>
      </c>
      <c r="H24" s="38">
        <f>SUM(H15:H17)</f>
        <v>77541</v>
      </c>
      <c r="I24" s="40">
        <f>H24/'2016'!H24</f>
        <v>0.985310748821429</v>
      </c>
      <c r="J24" s="38">
        <f>SUM(J15:J17)</f>
        <v>25602</v>
      </c>
      <c r="K24" s="40">
        <f>J24/'2016'!J24</f>
        <v>1.0130178451311675</v>
      </c>
      <c r="L24" s="38">
        <f>SUM(L15:L17)</f>
        <v>54582</v>
      </c>
      <c r="M24" s="40">
        <f>L24/'2016'!L24</f>
        <v>1.131397301162863</v>
      </c>
      <c r="N24" s="38">
        <f>SUM(N15:N17)</f>
        <v>178918</v>
      </c>
      <c r="O24" s="40">
        <f>N24/'2016'!N24</f>
        <v>1.028045760384286</v>
      </c>
      <c r="P24" s="38">
        <f>SUM(P15:P17)</f>
        <v>7687</v>
      </c>
      <c r="Q24" s="40">
        <f>P24/'2016'!P24</f>
        <v>1.2018449030644152</v>
      </c>
      <c r="R24" s="38">
        <f>SUM(R15:R17)</f>
        <v>186605</v>
      </c>
      <c r="S24" s="40">
        <f>R24/'2016'!R24</f>
        <v>1.0342066030049935</v>
      </c>
      <c r="T24" s="38">
        <f>T17</f>
        <v>83396</v>
      </c>
      <c r="U24" s="42">
        <f>T24/'2016'!T24</f>
        <v>1.0524615404030844</v>
      </c>
    </row>
  </sheetData>
  <sheetProtection/>
  <mergeCells count="1">
    <mergeCell ref="A1:U1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4"/>
  <sheetViews>
    <sheetView zoomScale="85" zoomScaleNormal="85" zoomScalePageLayoutView="0" workbookViewId="0" topLeftCell="E1">
      <selection activeCell="T17" sqref="T17"/>
    </sheetView>
  </sheetViews>
  <sheetFormatPr defaultColWidth="9.00390625" defaultRowHeight="13.5"/>
  <cols>
    <col min="1" max="1" width="10.625" style="0" customWidth="1"/>
    <col min="2" max="3" width="9.25390625" style="0" customWidth="1"/>
    <col min="4" max="4" width="10.25390625" style="0" customWidth="1"/>
    <col min="5" max="5" width="9.25390625" style="0" customWidth="1"/>
    <col min="6" max="6" width="11.25390625" style="0" customWidth="1"/>
    <col min="7" max="9" width="9.25390625" style="0" customWidth="1"/>
    <col min="10" max="10" width="11.25390625" style="0" customWidth="1"/>
    <col min="11" max="17" width="9.25390625" style="0" customWidth="1"/>
    <col min="18" max="18" width="10.25390625" style="0" customWidth="1"/>
    <col min="19" max="21" width="9.25390625" style="0" customWidth="1"/>
  </cols>
  <sheetData>
    <row r="1" spans="1:21" ht="12.75">
      <c r="A1" s="69" t="s">
        <v>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21" ht="13.5" thickBot="1">
      <c r="A2" s="3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2.75">
      <c r="A3" s="25"/>
      <c r="B3" s="28" t="s">
        <v>2</v>
      </c>
      <c r="C3" s="28" t="s">
        <v>3</v>
      </c>
      <c r="D3" s="30" t="s">
        <v>4</v>
      </c>
      <c r="E3" s="31"/>
      <c r="F3" s="28" t="s">
        <v>5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 t="s">
        <v>6</v>
      </c>
      <c r="S3" s="28" t="s">
        <v>3</v>
      </c>
      <c r="T3" s="31" t="s">
        <v>7</v>
      </c>
      <c r="U3" s="16" t="s">
        <v>3</v>
      </c>
    </row>
    <row r="4" spans="1:21" ht="12.75">
      <c r="A4" s="26"/>
      <c r="B4" s="22"/>
      <c r="C4" s="22"/>
      <c r="D4" s="19" t="s">
        <v>8</v>
      </c>
      <c r="E4" s="19" t="s">
        <v>3</v>
      </c>
      <c r="F4" s="21" t="s">
        <v>9</v>
      </c>
      <c r="G4" s="21"/>
      <c r="H4" s="21"/>
      <c r="I4" s="21"/>
      <c r="J4" s="21"/>
      <c r="K4" s="21"/>
      <c r="L4" s="21"/>
      <c r="M4" s="21"/>
      <c r="N4" s="21"/>
      <c r="O4" s="21"/>
      <c r="P4" s="21" t="s">
        <v>10</v>
      </c>
      <c r="Q4" s="22"/>
      <c r="R4" s="22"/>
      <c r="S4" s="22"/>
      <c r="T4" s="32"/>
      <c r="U4" s="17"/>
    </row>
    <row r="5" spans="1:21" ht="13.5" thickBot="1">
      <c r="A5" s="27"/>
      <c r="B5" s="29"/>
      <c r="C5" s="29"/>
      <c r="D5" s="20"/>
      <c r="E5" s="20"/>
      <c r="F5" s="1" t="s">
        <v>11</v>
      </c>
      <c r="G5" s="1" t="s">
        <v>3</v>
      </c>
      <c r="H5" s="1" t="s">
        <v>12</v>
      </c>
      <c r="I5" s="1" t="s">
        <v>3</v>
      </c>
      <c r="J5" s="1" t="s">
        <v>13</v>
      </c>
      <c r="K5" s="1" t="s">
        <v>3</v>
      </c>
      <c r="L5" s="1" t="s">
        <v>14</v>
      </c>
      <c r="M5" s="1" t="s">
        <v>3</v>
      </c>
      <c r="N5" s="1" t="s">
        <v>15</v>
      </c>
      <c r="O5" s="1" t="s">
        <v>3</v>
      </c>
      <c r="P5" s="1" t="s">
        <v>8</v>
      </c>
      <c r="Q5" s="1" t="s">
        <v>3</v>
      </c>
      <c r="R5" s="29"/>
      <c r="S5" s="29"/>
      <c r="T5" s="33"/>
      <c r="U5" s="18"/>
    </row>
    <row r="6" spans="1:21" ht="12.75">
      <c r="A6" s="2">
        <v>42370</v>
      </c>
      <c r="B6" s="35">
        <v>84169</v>
      </c>
      <c r="C6" s="39">
        <f>B6/'2015'!B6</f>
        <v>1.2380889339982055</v>
      </c>
      <c r="D6" s="35">
        <v>60077</v>
      </c>
      <c r="E6" s="39">
        <f>D6/'2015'!D6</f>
        <v>1.1542614509683369</v>
      </c>
      <c r="F6" s="35">
        <v>6733</v>
      </c>
      <c r="G6" s="39">
        <f>F6/'2015'!F6</f>
        <v>0.968916390847604</v>
      </c>
      <c r="H6" s="35">
        <v>22590</v>
      </c>
      <c r="I6" s="39">
        <f>H6/'2015'!H6</f>
        <v>1.0408699258167073</v>
      </c>
      <c r="J6" s="35">
        <v>6727</v>
      </c>
      <c r="K6" s="39">
        <f>J6/'2015'!J6</f>
        <v>1.0990034308119587</v>
      </c>
      <c r="L6" s="35">
        <v>14320</v>
      </c>
      <c r="M6" s="39">
        <f>L6/'2015'!L6</f>
        <v>1.0847663055829104</v>
      </c>
      <c r="N6" s="35">
        <f aca="true" t="shared" si="0" ref="N6:N16">F6+H6+J6+L6</f>
        <v>50370</v>
      </c>
      <c r="O6" s="39">
        <f>N6/'2015'!N6</f>
        <v>1.0499437195147372</v>
      </c>
      <c r="P6" s="35">
        <v>1454</v>
      </c>
      <c r="Q6" s="39">
        <f>P6/'2015'!P6</f>
        <v>1.1927809680065629</v>
      </c>
      <c r="R6" s="35">
        <f>N6+P6</f>
        <v>51824</v>
      </c>
      <c r="S6" s="39">
        <f>R6/'2015'!R6</f>
        <v>1.0534832191571972</v>
      </c>
      <c r="T6" s="35">
        <v>92154</v>
      </c>
      <c r="U6" s="43">
        <f>T6/'2015'!T6</f>
        <v>1.3074456614267067</v>
      </c>
    </row>
    <row r="7" spans="1:21" ht="12.75">
      <c r="A7" s="8" t="s">
        <v>16</v>
      </c>
      <c r="B7" s="35">
        <v>92154</v>
      </c>
      <c r="C7" s="39">
        <f>B7/'2015'!B7</f>
        <v>1.3074456614267067</v>
      </c>
      <c r="D7" s="35">
        <v>60620</v>
      </c>
      <c r="E7" s="39">
        <f>D7/'2015'!D7</f>
        <v>1.3516767748840528</v>
      </c>
      <c r="F7" s="35">
        <v>7348</v>
      </c>
      <c r="G7" s="39">
        <f>F7/'2015'!F7</f>
        <v>1.0560505892497845</v>
      </c>
      <c r="H7" s="35">
        <v>21856</v>
      </c>
      <c r="I7" s="39">
        <f>H7/'2015'!H7</f>
        <v>1.125437693099897</v>
      </c>
      <c r="J7" s="35">
        <v>6489</v>
      </c>
      <c r="K7" s="39">
        <f>J7/'2015'!J7</f>
        <v>1.1141826923076923</v>
      </c>
      <c r="L7" s="35">
        <v>13637</v>
      </c>
      <c r="M7" s="39">
        <f>L7/'2015'!L7</f>
        <v>1.1962280701754386</v>
      </c>
      <c r="N7" s="35">
        <f t="shared" si="0"/>
        <v>49330</v>
      </c>
      <c r="O7" s="39">
        <f>N7/'2015'!N7</f>
        <v>1.131370120636668</v>
      </c>
      <c r="P7" s="35">
        <v>2275</v>
      </c>
      <c r="Q7" s="39">
        <f>P7/'2015'!P7</f>
        <v>1.8786127167630058</v>
      </c>
      <c r="R7" s="35">
        <f aca="true" t="shared" si="1" ref="R7:R17">N7+P7</f>
        <v>51605</v>
      </c>
      <c r="S7" s="39">
        <f>R7/'2015'!R7</f>
        <v>1.1515631624751745</v>
      </c>
      <c r="T7" s="35">
        <v>101176</v>
      </c>
      <c r="U7" s="41">
        <f>T7/'2015'!T7</f>
        <v>1.4323371604116824</v>
      </c>
    </row>
    <row r="8" spans="1:21" ht="12.75">
      <c r="A8" s="8" t="s">
        <v>17</v>
      </c>
      <c r="B8" s="35">
        <v>101176</v>
      </c>
      <c r="C8" s="39">
        <f>B8/'2015'!B8</f>
        <v>1.4323371604116824</v>
      </c>
      <c r="D8" s="35">
        <v>49805</v>
      </c>
      <c r="E8" s="39">
        <f>D8/'2015'!D8</f>
        <v>0.872394464880014</v>
      </c>
      <c r="F8" s="35">
        <v>7586</v>
      </c>
      <c r="G8" s="39">
        <f>F8/'2015'!F8</f>
        <v>1.041031974749554</v>
      </c>
      <c r="H8" s="35">
        <v>24770</v>
      </c>
      <c r="I8" s="39">
        <f>H8/'2015'!H8</f>
        <v>1.166690217135321</v>
      </c>
      <c r="J8" s="35">
        <v>7111</v>
      </c>
      <c r="K8" s="39">
        <f>J8/'2015'!J8</f>
        <v>1.138488632724944</v>
      </c>
      <c r="L8" s="35">
        <v>14476</v>
      </c>
      <c r="M8" s="39">
        <f>L8/'2015'!L8</f>
        <v>1.0508892921960074</v>
      </c>
      <c r="N8" s="35">
        <f t="shared" si="0"/>
        <v>53943</v>
      </c>
      <c r="O8" s="39">
        <f>N8/'2015'!N8</f>
        <v>1.111333154782752</v>
      </c>
      <c r="P8" s="35">
        <v>2410</v>
      </c>
      <c r="Q8" s="39">
        <f>P8/'2015'!P8</f>
        <v>1.2867058195408436</v>
      </c>
      <c r="R8" s="35">
        <f t="shared" si="1"/>
        <v>56353</v>
      </c>
      <c r="S8" s="39">
        <f>R8/'2015'!R8</f>
        <v>1.1178489248591605</v>
      </c>
      <c r="T8" s="35">
        <v>94516</v>
      </c>
      <c r="U8" s="41">
        <f>T8/'2015'!T8</f>
        <v>1.2222107277711685</v>
      </c>
    </row>
    <row r="9" spans="1:21" ht="12.75">
      <c r="A9" s="8" t="s">
        <v>18</v>
      </c>
      <c r="B9" s="35">
        <v>94516</v>
      </c>
      <c r="C9" s="39">
        <f>B9/'2015'!B9</f>
        <v>1.2222107277711685</v>
      </c>
      <c r="D9" s="35">
        <v>52077</v>
      </c>
      <c r="E9" s="39">
        <f>D9/'2015'!D9</f>
        <v>0.8586338230202305</v>
      </c>
      <c r="F9" s="35">
        <v>8223</v>
      </c>
      <c r="G9" s="39">
        <f>F9/'2015'!F9</f>
        <v>0.9351757079495053</v>
      </c>
      <c r="H9" s="35">
        <v>28482</v>
      </c>
      <c r="I9" s="39">
        <f>H9/'2015'!H9</f>
        <v>0.9744765293554126</v>
      </c>
      <c r="J9" s="35">
        <v>8206</v>
      </c>
      <c r="K9" s="39">
        <f>J9/'2015'!J9</f>
        <v>1.059795944724267</v>
      </c>
      <c r="L9" s="35">
        <v>15387</v>
      </c>
      <c r="M9" s="39">
        <f>L9/'2015'!L9</f>
        <v>1.0279930518439337</v>
      </c>
      <c r="N9" s="35">
        <f t="shared" si="0"/>
        <v>60298</v>
      </c>
      <c r="O9" s="39">
        <f>N9/'2015'!N9</f>
        <v>0.9928538497003228</v>
      </c>
      <c r="P9" s="35">
        <v>3439</v>
      </c>
      <c r="Q9" s="39">
        <f>P9/'2015'!P9</f>
        <v>1.358751481627815</v>
      </c>
      <c r="R9" s="35">
        <f t="shared" si="1"/>
        <v>63737</v>
      </c>
      <c r="S9" s="39">
        <f>R9/'2015'!R9</f>
        <v>1.0074925311793623</v>
      </c>
      <c r="T9" s="35">
        <v>83130</v>
      </c>
      <c r="U9" s="41">
        <f>T9/'2015'!T9</f>
        <v>1.1133283334226174</v>
      </c>
    </row>
    <row r="10" spans="1:21" ht="12.75">
      <c r="A10" s="8" t="s">
        <v>19</v>
      </c>
      <c r="B10" s="35">
        <v>83130</v>
      </c>
      <c r="C10" s="39">
        <f>B10/'2015'!B10</f>
        <v>1.1133283334226174</v>
      </c>
      <c r="D10" s="35">
        <v>51322</v>
      </c>
      <c r="E10" s="39">
        <f>D10/'2015'!D10</f>
        <v>1.0497872688594339</v>
      </c>
      <c r="F10" s="35">
        <v>7762</v>
      </c>
      <c r="G10" s="39">
        <f>F10/'2015'!F10</f>
        <v>1.0175668589407447</v>
      </c>
      <c r="H10" s="35">
        <v>25128</v>
      </c>
      <c r="I10" s="39">
        <f>H10/'2015'!H10</f>
        <v>0.9865724381625441</v>
      </c>
      <c r="J10" s="35">
        <v>6835</v>
      </c>
      <c r="K10" s="39">
        <f>J10/'2015'!J10</f>
        <v>0.8834173452242471</v>
      </c>
      <c r="L10" s="35">
        <v>14752</v>
      </c>
      <c r="M10" s="39">
        <f>L10/'2015'!L10</f>
        <v>1.1023763264086086</v>
      </c>
      <c r="N10" s="35">
        <v>54477</v>
      </c>
      <c r="O10" s="39">
        <f>N10/'2015'!N10</f>
        <v>1.004795543833115</v>
      </c>
      <c r="P10" s="35">
        <v>2580</v>
      </c>
      <c r="Q10" s="39">
        <f>P10/'2015'!P10</f>
        <v>1.8984547461368653</v>
      </c>
      <c r="R10" s="35">
        <f t="shared" si="1"/>
        <v>57057</v>
      </c>
      <c r="S10" s="39">
        <f>R10/'2015'!R10</f>
        <v>1.0266481934648048</v>
      </c>
      <c r="T10" s="35">
        <v>77120</v>
      </c>
      <c r="U10" s="41">
        <f>T10/'2015'!T10</f>
        <v>1.1354701924351065</v>
      </c>
    </row>
    <row r="11" spans="1:21" ht="12.75">
      <c r="A11" s="8" t="s">
        <v>20</v>
      </c>
      <c r="B11" s="35">
        <v>77120</v>
      </c>
      <c r="C11" s="39">
        <f>B11/'2015'!B11</f>
        <v>1.1354701924351065</v>
      </c>
      <c r="D11" s="35">
        <v>53684</v>
      </c>
      <c r="E11" s="39">
        <f>D11/'2015'!D11</f>
        <v>1.138168634850637</v>
      </c>
      <c r="F11" s="35">
        <v>8707</v>
      </c>
      <c r="G11" s="39">
        <f>F11/'2015'!F11</f>
        <v>0.9225471498198771</v>
      </c>
      <c r="H11" s="35">
        <v>25123</v>
      </c>
      <c r="I11" s="39">
        <f>H11/'2015'!H11</f>
        <v>0.8628885454233213</v>
      </c>
      <c r="J11" s="35">
        <v>7721</v>
      </c>
      <c r="K11" s="39">
        <f>J11/'2015'!J11</f>
        <v>0.811796866785827</v>
      </c>
      <c r="L11" s="35">
        <v>15459</v>
      </c>
      <c r="M11" s="39">
        <f>L11/'2015'!L11</f>
        <v>0.9277441037028146</v>
      </c>
      <c r="N11" s="35">
        <v>57010</v>
      </c>
      <c r="O11" s="39">
        <f>N11/'2015'!N11</f>
        <v>0.880776183045715</v>
      </c>
      <c r="P11" s="35">
        <v>2395</v>
      </c>
      <c r="Q11" s="39">
        <f>P11/'2015'!P11</f>
        <v>0.9896694214876033</v>
      </c>
      <c r="R11" s="35">
        <f t="shared" si="1"/>
        <v>59405</v>
      </c>
      <c r="S11" s="39">
        <f>R11/'2015'!R11</f>
        <v>0.8847007312314772</v>
      </c>
      <c r="T11" s="35">
        <v>71423</v>
      </c>
      <c r="U11" s="41">
        <f>T11/'2015'!T11</f>
        <v>1.4868021149922979</v>
      </c>
    </row>
    <row r="12" spans="1:21" ht="12.75">
      <c r="A12" s="8" t="s">
        <v>21</v>
      </c>
      <c r="B12" s="35">
        <v>71423</v>
      </c>
      <c r="C12" s="39">
        <f>B12/'2015'!B12</f>
        <v>1.4868021149922979</v>
      </c>
      <c r="D12" s="35">
        <v>61270</v>
      </c>
      <c r="E12" s="39">
        <f>D12/'2015'!D12</f>
        <v>0.9313248616769015</v>
      </c>
      <c r="F12" s="35">
        <v>8543</v>
      </c>
      <c r="G12" s="39">
        <f>F12/'2015'!F12</f>
        <v>1.0471929394459427</v>
      </c>
      <c r="H12" s="35">
        <v>26633</v>
      </c>
      <c r="I12" s="39">
        <f>H12/'2015'!H12</f>
        <v>1.0392960274720986</v>
      </c>
      <c r="J12" s="35">
        <v>6861</v>
      </c>
      <c r="K12" s="39">
        <f>J12/'2015'!J12</f>
        <v>1.0784344545740334</v>
      </c>
      <c r="L12" s="35">
        <v>14781</v>
      </c>
      <c r="M12" s="39">
        <f>L12/'2015'!L12</f>
        <v>1.0253902185223724</v>
      </c>
      <c r="N12" s="35">
        <v>56818</v>
      </c>
      <c r="O12" s="39">
        <f>N12/'2015'!N12</f>
        <v>1.0413665438683308</v>
      </c>
      <c r="P12" s="35">
        <v>3282</v>
      </c>
      <c r="Q12" s="39">
        <f>P12/'2015'!P12</f>
        <v>1.3013481363996828</v>
      </c>
      <c r="R12" s="35">
        <f t="shared" si="1"/>
        <v>60100</v>
      </c>
      <c r="S12" s="39">
        <f>R12/'2015'!R12</f>
        <v>1.0528528633743848</v>
      </c>
      <c r="T12" s="35">
        <v>72566</v>
      </c>
      <c r="U12" s="41">
        <f>T12/'2015'!T12</f>
        <v>1.2825153320019087</v>
      </c>
    </row>
    <row r="13" spans="1:21" ht="12.75">
      <c r="A13" s="8" t="s">
        <v>22</v>
      </c>
      <c r="B13" s="35">
        <v>72566</v>
      </c>
      <c r="C13" s="39">
        <f>B13/'2015'!B13</f>
        <v>1.2825153320019087</v>
      </c>
      <c r="D13" s="35">
        <v>51336</v>
      </c>
      <c r="E13" s="39">
        <f>D13/'2015'!D13</f>
        <v>0.8402789144596851</v>
      </c>
      <c r="F13" s="35">
        <v>6140</v>
      </c>
      <c r="G13" s="39">
        <f>F13/'2015'!F13</f>
        <v>1.0696864111498259</v>
      </c>
      <c r="H13" s="35">
        <v>24242</v>
      </c>
      <c r="I13" s="39">
        <f>H13/'2015'!H13</f>
        <v>1.1316403697133788</v>
      </c>
      <c r="J13" s="35">
        <v>6224</v>
      </c>
      <c r="K13" s="39">
        <f>J13/'2015'!J13</f>
        <v>1.0404546974256101</v>
      </c>
      <c r="L13" s="35">
        <v>13955</v>
      </c>
      <c r="M13" s="39">
        <f>L13/'2015'!L13</f>
        <v>1.0565566323440339</v>
      </c>
      <c r="N13" s="35">
        <f t="shared" si="0"/>
        <v>50561</v>
      </c>
      <c r="O13" s="39">
        <f>N13/'2015'!N13</f>
        <v>1.0908051432516397</v>
      </c>
      <c r="P13" s="35">
        <v>3059</v>
      </c>
      <c r="Q13" s="39">
        <f>P13/'2015'!P13</f>
        <v>1.5098716683119446</v>
      </c>
      <c r="R13" s="35">
        <f t="shared" si="1"/>
        <v>53620</v>
      </c>
      <c r="S13" s="39">
        <f>R13/'2015'!R13</f>
        <v>1.1083550374137003</v>
      </c>
      <c r="T13" s="35">
        <v>70317</v>
      </c>
      <c r="U13" s="41">
        <f>T13/'2015'!T13</f>
        <v>1.0186293114687603</v>
      </c>
    </row>
    <row r="14" spans="1:21" ht="12.75">
      <c r="A14" s="8" t="s">
        <v>23</v>
      </c>
      <c r="B14" s="35">
        <v>70317</v>
      </c>
      <c r="C14" s="39">
        <f>B14/'2015'!B14</f>
        <v>1.0186293114687603</v>
      </c>
      <c r="D14" s="35">
        <v>60491</v>
      </c>
      <c r="E14" s="39">
        <f>D14/'2015'!D14</f>
        <v>0.9506081654461451</v>
      </c>
      <c r="F14" s="35">
        <v>6525</v>
      </c>
      <c r="G14" s="39">
        <f>F14/'2015'!F14</f>
        <v>0.8957990115321252</v>
      </c>
      <c r="H14" s="35">
        <v>25182</v>
      </c>
      <c r="I14" s="39">
        <f>H14/'2015'!H14</f>
        <v>1.0952981601496237</v>
      </c>
      <c r="J14" s="35">
        <v>7422</v>
      </c>
      <c r="K14" s="39">
        <f>J14/'2015'!J14</f>
        <v>1.2147299509001637</v>
      </c>
      <c r="L14" s="35">
        <v>16669</v>
      </c>
      <c r="M14" s="39">
        <f>L14/'2015'!L14</f>
        <v>1.0268588677385573</v>
      </c>
      <c r="N14" s="35">
        <f t="shared" si="0"/>
        <v>55798</v>
      </c>
      <c r="O14" s="39">
        <f>N14/'2015'!N14</f>
        <v>1.0604355923828348</v>
      </c>
      <c r="P14" s="35">
        <v>2634</v>
      </c>
      <c r="Q14" s="39">
        <f>P14/'2015'!P14</f>
        <v>0.9683823529411765</v>
      </c>
      <c r="R14" s="35">
        <f t="shared" si="1"/>
        <v>58432</v>
      </c>
      <c r="S14" s="39">
        <f>R14/'2015'!R14</f>
        <v>1.0559109472695074</v>
      </c>
      <c r="T14" s="35">
        <v>72381</v>
      </c>
      <c r="U14" s="41">
        <f>T14/'2015'!T14</f>
        <v>0.9320722159266509</v>
      </c>
    </row>
    <row r="15" spans="1:21" ht="12.75">
      <c r="A15" s="8" t="s">
        <v>24</v>
      </c>
      <c r="B15" s="35">
        <v>72381</v>
      </c>
      <c r="C15" s="39">
        <f>B15/'2015'!B15</f>
        <v>0.9320722159266509</v>
      </c>
      <c r="D15" s="35">
        <v>65242</v>
      </c>
      <c r="E15" s="39">
        <f>D15/'2015'!D15</f>
        <v>1.2481013142540125</v>
      </c>
      <c r="F15" s="35">
        <v>6669</v>
      </c>
      <c r="G15" s="39">
        <f>F15/'2015'!F15</f>
        <v>0.8649805447470817</v>
      </c>
      <c r="H15" s="35">
        <v>25828</v>
      </c>
      <c r="I15" s="39">
        <f>H15/'2015'!H15</f>
        <v>0.9747886473429952</v>
      </c>
      <c r="J15" s="35">
        <v>7858</v>
      </c>
      <c r="K15" s="39">
        <f>J15/'2015'!J15</f>
        <v>1.0926028921023359</v>
      </c>
      <c r="L15" s="35">
        <v>16307</v>
      </c>
      <c r="M15" s="39">
        <f>L15/'2015'!L15</f>
        <v>0.9598563776561304</v>
      </c>
      <c r="N15" s="35">
        <f t="shared" si="0"/>
        <v>56662</v>
      </c>
      <c r="O15" s="39">
        <f>N15/'2015'!N15</f>
        <v>0.9704557521366057</v>
      </c>
      <c r="P15" s="35">
        <v>1860</v>
      </c>
      <c r="Q15" s="39">
        <f>P15/'2015'!P15</f>
        <v>1.1488573193329215</v>
      </c>
      <c r="R15" s="35">
        <f t="shared" si="1"/>
        <v>58522</v>
      </c>
      <c r="S15" s="39">
        <f>R15/'2015'!R15</f>
        <v>0.9752691397526914</v>
      </c>
      <c r="T15" s="35">
        <v>79097</v>
      </c>
      <c r="U15" s="41">
        <f>T15/'2015'!T15</f>
        <v>1.1350323589765667</v>
      </c>
    </row>
    <row r="16" spans="1:21" ht="12.75">
      <c r="A16" s="8" t="s">
        <v>25</v>
      </c>
      <c r="B16" s="35">
        <v>79097</v>
      </c>
      <c r="C16" s="39">
        <f>B16/'2015'!B16</f>
        <v>1.1350323589765667</v>
      </c>
      <c r="D16" s="35">
        <v>63012</v>
      </c>
      <c r="E16" s="39">
        <f>D16/'2015'!D16</f>
        <v>1.0900221422640466</v>
      </c>
      <c r="F16" s="35">
        <v>7749</v>
      </c>
      <c r="G16" s="39">
        <f>F16/'2015'!F16</f>
        <v>1.1251633512414694</v>
      </c>
      <c r="H16" s="35">
        <v>26226</v>
      </c>
      <c r="I16" s="39">
        <f>H16/'2015'!H16</f>
        <v>1.0477408014062561</v>
      </c>
      <c r="J16" s="35">
        <v>8008</v>
      </c>
      <c r="K16" s="39">
        <f>J16/'2015'!J16</f>
        <v>1.1955807703792176</v>
      </c>
      <c r="L16" s="35">
        <v>16121</v>
      </c>
      <c r="M16" s="39">
        <f>L16/'2015'!L16</f>
        <v>0.983527545604295</v>
      </c>
      <c r="N16" s="35">
        <f t="shared" si="0"/>
        <v>58104</v>
      </c>
      <c r="O16" s="39">
        <f>N16/'2015'!N16</f>
        <v>1.0563019252095187</v>
      </c>
      <c r="P16" s="35">
        <v>2676</v>
      </c>
      <c r="Q16" s="39">
        <f>P16/'2015'!P16</f>
        <v>1.7628458498023716</v>
      </c>
      <c r="R16" s="35">
        <f t="shared" si="1"/>
        <v>60780</v>
      </c>
      <c r="S16" s="39">
        <f>R16/'2015'!R16</f>
        <v>1.0752764263600176</v>
      </c>
      <c r="T16" s="35">
        <v>81504</v>
      </c>
      <c r="U16" s="41">
        <f>T16/'2015'!T16</f>
        <v>1.1388489108108486</v>
      </c>
    </row>
    <row r="17" spans="1:21" ht="12.75">
      <c r="A17" s="8" t="s">
        <v>26</v>
      </c>
      <c r="B17" s="35">
        <v>81504</v>
      </c>
      <c r="C17" s="39">
        <f>B17/'2015'!B17</f>
        <v>1.1388489108108486</v>
      </c>
      <c r="D17" s="35">
        <v>58677</v>
      </c>
      <c r="E17" s="39">
        <f>D17/'2015'!D17</f>
        <v>0.9270839916577135</v>
      </c>
      <c r="F17" s="35">
        <v>7406</v>
      </c>
      <c r="G17" s="39">
        <f>F17/'2015'!F17</f>
        <v>1.1541218637992832</v>
      </c>
      <c r="H17" s="35">
        <v>26643</v>
      </c>
      <c r="I17" s="39">
        <f>H17/'2015'!H17</f>
        <v>1.1411255782079837</v>
      </c>
      <c r="J17" s="35">
        <v>9407</v>
      </c>
      <c r="K17" s="39">
        <f>J17/'2015'!J17</f>
        <v>1.468467062129254</v>
      </c>
      <c r="L17" s="35">
        <v>15815</v>
      </c>
      <c r="M17" s="39">
        <f>L17/'2015'!L17</f>
        <v>1.2160707420222991</v>
      </c>
      <c r="N17" s="35">
        <v>59271</v>
      </c>
      <c r="O17" s="39">
        <f>N17/'2015'!N17</f>
        <v>1.2052830649097122</v>
      </c>
      <c r="P17" s="35">
        <v>1860</v>
      </c>
      <c r="Q17" s="39">
        <f>P17/'2015'!P17</f>
        <v>1.2416555407209613</v>
      </c>
      <c r="R17" s="35">
        <f t="shared" si="1"/>
        <v>61131</v>
      </c>
      <c r="S17" s="39">
        <f>R17/'2015'!R17</f>
        <v>1.206358290247464</v>
      </c>
      <c r="T17" s="35">
        <v>79239</v>
      </c>
      <c r="U17" s="41">
        <f>T17/'2015'!T17</f>
        <v>0.9414273663700412</v>
      </c>
    </row>
    <row r="18" spans="1:21" ht="12.75">
      <c r="A18" s="10" t="s">
        <v>81</v>
      </c>
      <c r="B18" s="35">
        <f>B17</f>
        <v>81504</v>
      </c>
      <c r="C18" s="39">
        <f>B18/'2015'!B18</f>
        <v>1.1388489108108486</v>
      </c>
      <c r="D18" s="35">
        <f>SUM(D6:D17)</f>
        <v>687613</v>
      </c>
      <c r="E18" s="39">
        <f>D18/'2015'!D18</f>
        <v>1.019318658545082</v>
      </c>
      <c r="F18" s="35">
        <f>SUM(F6:F17)</f>
        <v>89391</v>
      </c>
      <c r="G18" s="39">
        <f>F18/'2015'!F18</f>
        <v>1.001591054241504</v>
      </c>
      <c r="H18" s="35">
        <f>SUM(H6:H17)</f>
        <v>302703</v>
      </c>
      <c r="I18" s="39">
        <f>H18/'2015'!H18</f>
        <v>1.0399270306203428</v>
      </c>
      <c r="J18" s="35">
        <f>SUM(J6:J17)</f>
        <v>88869</v>
      </c>
      <c r="K18" s="39">
        <f>J18/'2015'!J18</f>
        <v>1.084667773275399</v>
      </c>
      <c r="L18" s="35">
        <f>SUM(L6:L17)</f>
        <v>181679</v>
      </c>
      <c r="M18" s="39">
        <f>L18/'2015'!L18</f>
        <v>1.0463571963370386</v>
      </c>
      <c r="N18" s="35">
        <f>SUM(N6:N17)</f>
        <v>662642</v>
      </c>
      <c r="O18" s="39">
        <f>N18/'2015'!N18</f>
        <v>1.04206689186214</v>
      </c>
      <c r="P18" s="35">
        <f>SUM(P6:P17)</f>
        <v>29924</v>
      </c>
      <c r="Q18" s="39">
        <f>P18/'2015'!P18</f>
        <v>1.3290104814354238</v>
      </c>
      <c r="R18" s="35">
        <f>SUM(R6:R17)</f>
        <v>692566</v>
      </c>
      <c r="S18" s="39">
        <f>R18/'2015'!R18</f>
        <v>1.0518796855445256</v>
      </c>
      <c r="T18" s="35">
        <f>T17</f>
        <v>79239</v>
      </c>
      <c r="U18" s="41">
        <f>T18/'2015'!T18</f>
        <v>0.9414273663700412</v>
      </c>
    </row>
    <row r="19" spans="1:21" ht="12.75">
      <c r="A19" s="10" t="s">
        <v>28</v>
      </c>
      <c r="B19" s="36">
        <f>B11</f>
        <v>77120</v>
      </c>
      <c r="C19" s="39">
        <f>B19/'2015'!B19</f>
        <v>1.1354701924351065</v>
      </c>
      <c r="D19" s="36">
        <f>SUM(D6:D11)</f>
        <v>327585</v>
      </c>
      <c r="E19" s="39">
        <f>D19/'2015'!D19</f>
        <v>1.0543721756594955</v>
      </c>
      <c r="F19" s="36">
        <f>SUM(F6:F11)</f>
        <v>46359</v>
      </c>
      <c r="G19" s="39">
        <f>F19/'2015'!F19</f>
        <v>0.9852506747710029</v>
      </c>
      <c r="H19" s="36">
        <f>SUM(H6:H11)</f>
        <v>147949</v>
      </c>
      <c r="I19" s="39">
        <f>H19/'2015'!H19</f>
        <v>1.0121915343408567</v>
      </c>
      <c r="J19" s="36">
        <f>SUM(J6:J11)</f>
        <v>43089</v>
      </c>
      <c r="K19" s="39">
        <f>J19/'2015'!J19</f>
        <v>0.9978463248575795</v>
      </c>
      <c r="L19" s="36">
        <f>SUM(L6:L11)</f>
        <v>88031</v>
      </c>
      <c r="M19" s="39">
        <f>L19/'2015'!L19</f>
        <v>1.0556668145678687</v>
      </c>
      <c r="N19" s="36">
        <f>SUM(N6:N11)</f>
        <v>325428</v>
      </c>
      <c r="O19" s="39">
        <f>N19/'2015'!N19</f>
        <v>1.0176271377243262</v>
      </c>
      <c r="P19" s="36">
        <f>SUM(P6:P11)</f>
        <v>14553</v>
      </c>
      <c r="Q19" s="39">
        <f>P19/'2015'!P19</f>
        <v>1.371242815415057</v>
      </c>
      <c r="R19" s="36">
        <f>SUM(R6:R11)</f>
        <v>339981</v>
      </c>
      <c r="S19" s="39">
        <f>R19/'2015'!R19</f>
        <v>1.0289857265650537</v>
      </c>
      <c r="T19" s="36">
        <f>T8</f>
        <v>94516</v>
      </c>
      <c r="U19" s="41">
        <f>T19/'2015'!T19</f>
        <v>1.2222107277711685</v>
      </c>
    </row>
    <row r="20" spans="1:21" ht="12.75">
      <c r="A20" s="10" t="s">
        <v>29</v>
      </c>
      <c r="B20" s="36">
        <f>B17</f>
        <v>81504</v>
      </c>
      <c r="C20" s="39">
        <f>B20/'2015'!B20</f>
        <v>1.1388489108108486</v>
      </c>
      <c r="D20" s="36">
        <f>SUM(D12:D17)</f>
        <v>360028</v>
      </c>
      <c r="E20" s="39">
        <f>D20/'2015'!D20</f>
        <v>0.9893896215604209</v>
      </c>
      <c r="F20" s="36">
        <f>SUM(F12:F17)</f>
        <v>43032</v>
      </c>
      <c r="G20" s="39">
        <f>F20/'2015'!F20</f>
        <v>1.0198123044838374</v>
      </c>
      <c r="H20" s="36">
        <f>SUM(H12:H17)</f>
        <v>154754</v>
      </c>
      <c r="I20" s="39">
        <f>H20/'2015'!H20</f>
        <v>1.0679023420787501</v>
      </c>
      <c r="J20" s="36">
        <f>SUM(J12:J17)</f>
        <v>45780</v>
      </c>
      <c r="K20" s="39">
        <f>J20/'2015'!J20</f>
        <v>1.1814193548387097</v>
      </c>
      <c r="L20" s="36">
        <f>SUM(L12:L17)</f>
        <v>93648</v>
      </c>
      <c r="M20" s="39">
        <f>L20/'2015'!L20</f>
        <v>1.037754457508228</v>
      </c>
      <c r="N20" s="36">
        <f>SUM(N12:N17)</f>
        <v>337214</v>
      </c>
      <c r="O20" s="39">
        <f>N20/'2015'!N20</f>
        <v>1.0667919430814834</v>
      </c>
      <c r="P20" s="36">
        <f>SUM(P12:P17)</f>
        <v>15371</v>
      </c>
      <c r="Q20" s="39">
        <f>P20/'2015'!P20</f>
        <v>1.2913551205578426</v>
      </c>
      <c r="R20" s="36">
        <f>SUM(R12:R17)</f>
        <v>352585</v>
      </c>
      <c r="S20" s="39">
        <f>R20/'2015'!R20</f>
        <v>1.0749411592541553</v>
      </c>
      <c r="T20" s="36">
        <f>T17</f>
        <v>79239</v>
      </c>
      <c r="U20" s="41">
        <f>T20/'2015'!T20</f>
        <v>0.9414273663700412</v>
      </c>
    </row>
    <row r="21" spans="1:21" ht="12.75">
      <c r="A21" s="10" t="s">
        <v>30</v>
      </c>
      <c r="B21" s="36">
        <f>B8</f>
        <v>101176</v>
      </c>
      <c r="C21" s="39">
        <f>B21/'2015'!B21</f>
        <v>1.4323371604116824</v>
      </c>
      <c r="D21" s="36">
        <f>SUM(D6:D8)</f>
        <v>170502</v>
      </c>
      <c r="E21" s="39">
        <f>D21/'2015'!D21</f>
        <v>1.1072565038380113</v>
      </c>
      <c r="F21" s="36">
        <f>SUM(F6:F8)</f>
        <v>21667</v>
      </c>
      <c r="G21" s="39">
        <f>F21/'2015'!F21</f>
        <v>1.0223176370670946</v>
      </c>
      <c r="H21" s="36">
        <f>SUM(H6:H8)</f>
        <v>69216</v>
      </c>
      <c r="I21" s="39">
        <f>H21/'2015'!H21</f>
        <v>1.1100490746383551</v>
      </c>
      <c r="J21" s="36">
        <f>SUM(J6:J8)</f>
        <v>20327</v>
      </c>
      <c r="K21" s="39">
        <f>J21/'2015'!J21</f>
        <v>1.1174207025452148</v>
      </c>
      <c r="L21" s="36">
        <f>SUM(L6:L8)</f>
        <v>42433</v>
      </c>
      <c r="M21" s="39">
        <f>L21/'2015'!L21</f>
        <v>1.1057171148634564</v>
      </c>
      <c r="N21" s="36">
        <f>SUM(N6:N8)</f>
        <v>153643</v>
      </c>
      <c r="O21" s="39">
        <f>N21/'2015'!N21</f>
        <v>1.0965492631053064</v>
      </c>
      <c r="P21" s="36">
        <f>SUM(P6:P8)</f>
        <v>6139</v>
      </c>
      <c r="Q21" s="39">
        <f>P21/'2015'!P21</f>
        <v>1.4266790611201488</v>
      </c>
      <c r="R21" s="36">
        <f>SUM(R6:R8)</f>
        <v>159782</v>
      </c>
      <c r="S21" s="39">
        <f>R21/'2015'!R21</f>
        <v>1.1063856306000637</v>
      </c>
      <c r="T21" s="36">
        <f>T8</f>
        <v>94516</v>
      </c>
      <c r="U21" s="41">
        <f>T21/'2015'!T21</f>
        <v>1.2222107277711685</v>
      </c>
    </row>
    <row r="22" spans="1:21" ht="12.75">
      <c r="A22" s="10" t="s">
        <v>31</v>
      </c>
      <c r="B22" s="36">
        <f>B11</f>
        <v>77120</v>
      </c>
      <c r="C22" s="39">
        <f>B22/'2015'!B22</f>
        <v>1.1354701924351065</v>
      </c>
      <c r="D22" s="36">
        <f>SUM(D9:D11)</f>
        <v>157083</v>
      </c>
      <c r="E22" s="39">
        <f>D22/'2015'!D22</f>
        <v>1.0024057789746403</v>
      </c>
      <c r="F22" s="36">
        <f>SUM(F9:F11)</f>
        <v>24692</v>
      </c>
      <c r="G22" s="39">
        <f>F22/'2015'!F22</f>
        <v>0.9548706446498317</v>
      </c>
      <c r="H22" s="36">
        <f>SUM(H9:H11)</f>
        <v>78733</v>
      </c>
      <c r="I22" s="39">
        <f>H22/'2015'!H22</f>
        <v>0.9393888776204169</v>
      </c>
      <c r="J22" s="36">
        <f>SUM(J9:J11)</f>
        <v>22762</v>
      </c>
      <c r="K22" s="39">
        <f>J22/'2015'!J22</f>
        <v>0.9108078908407027</v>
      </c>
      <c r="L22" s="36">
        <f>SUM(L9:L11)</f>
        <v>45598</v>
      </c>
      <c r="M22" s="39">
        <f>L22/'2015'!L22</f>
        <v>1.0129962455290693</v>
      </c>
      <c r="N22" s="36">
        <f>SUM(N9:N11)</f>
        <v>171785</v>
      </c>
      <c r="O22" s="39">
        <f>N22/'2015'!N22</f>
        <v>0.9560820588169817</v>
      </c>
      <c r="P22" s="36">
        <f>SUM(P9:P11)</f>
        <v>8414</v>
      </c>
      <c r="Q22" s="39">
        <f>P22/'2015'!P22</f>
        <v>1.3334389857369255</v>
      </c>
      <c r="R22" s="36">
        <f>SUM(R9:R11)</f>
        <v>180199</v>
      </c>
      <c r="S22" s="39">
        <f>R22/'2015'!R22</f>
        <v>0.9688847547664878</v>
      </c>
      <c r="T22" s="36">
        <f>T11</f>
        <v>71423</v>
      </c>
      <c r="U22" s="41">
        <f>T22/'2015'!T22</f>
        <v>1.4868021149922979</v>
      </c>
    </row>
    <row r="23" spans="1:21" ht="12.75">
      <c r="A23" s="10" t="s">
        <v>32</v>
      </c>
      <c r="B23" s="36">
        <f>B14</f>
        <v>70317</v>
      </c>
      <c r="C23" s="39">
        <f>B23/'2015'!B23</f>
        <v>1.0186293114687603</v>
      </c>
      <c r="D23" s="36">
        <f>SUM(D12:D14)</f>
        <v>173097</v>
      </c>
      <c r="E23" s="39">
        <f>D23/'2015'!D23</f>
        <v>0.9085693590039682</v>
      </c>
      <c r="F23" s="36">
        <f>SUM(F12:F14)</f>
        <v>21208</v>
      </c>
      <c r="G23" s="39">
        <f>F23/'2015'!F23</f>
        <v>1.0012274572750448</v>
      </c>
      <c r="H23" s="36">
        <f>SUM(H12:H14)</f>
        <v>76057</v>
      </c>
      <c r="I23" s="39">
        <f>H23/'2015'!H23</f>
        <v>1.085923556875455</v>
      </c>
      <c r="J23" s="36">
        <f>SUM(J12:J14)</f>
        <v>20507</v>
      </c>
      <c r="K23" s="39">
        <f>J23/'2015'!J23</f>
        <v>1.1112495935840467</v>
      </c>
      <c r="L23" s="36">
        <f>SUM(L12:L14)</f>
        <v>45405</v>
      </c>
      <c r="M23" s="39">
        <f>L23/'2015'!L23</f>
        <v>1.0353201386355344</v>
      </c>
      <c r="N23" s="36">
        <f>SUM(N12:N14)</f>
        <v>163177</v>
      </c>
      <c r="O23" s="39">
        <f>N23/'2015'!N23</f>
        <v>1.062827702548671</v>
      </c>
      <c r="P23" s="36">
        <f>SUM(P12:P14)</f>
        <v>8975</v>
      </c>
      <c r="Q23" s="39">
        <f>P23/'2015'!P23</f>
        <v>1.2348651623555311</v>
      </c>
      <c r="R23" s="36">
        <f>SUM(R12:R14)</f>
        <v>172152</v>
      </c>
      <c r="S23" s="39">
        <f>R23/'2015'!R23</f>
        <v>1.0706036729084136</v>
      </c>
      <c r="T23" s="36">
        <f>T14</f>
        <v>72381</v>
      </c>
      <c r="U23" s="41">
        <f>T23/'2015'!T23</f>
        <v>0.9320722159266509</v>
      </c>
    </row>
    <row r="24" spans="1:21" ht="13.5" thickBot="1">
      <c r="A24" s="11" t="s">
        <v>33</v>
      </c>
      <c r="B24" s="38">
        <f>B17</f>
        <v>81504</v>
      </c>
      <c r="C24" s="40">
        <f>B24/'2015'!B24</f>
        <v>1.1388489108108486</v>
      </c>
      <c r="D24" s="38">
        <f>SUM(D15:D17)</f>
        <v>186931</v>
      </c>
      <c r="E24" s="40">
        <f>D24/'2015'!D24</f>
        <v>1.0782013346945603</v>
      </c>
      <c r="F24" s="38">
        <f>SUM(F15:F17)</f>
        <v>21824</v>
      </c>
      <c r="G24" s="40">
        <f>F24/'2015'!F24</f>
        <v>1.0385457314171505</v>
      </c>
      <c r="H24" s="38">
        <f>SUM(H15:H17)</f>
        <v>78697</v>
      </c>
      <c r="I24" s="40">
        <f>H24/'2015'!H24</f>
        <v>1.0510450751252087</v>
      </c>
      <c r="J24" s="38">
        <f>SUM(J15:J17)</f>
        <v>25273</v>
      </c>
      <c r="K24" s="40">
        <f>J24/'2015'!J24</f>
        <v>1.245220733149389</v>
      </c>
      <c r="L24" s="38">
        <f>SUM(L15:L17)</f>
        <v>48243</v>
      </c>
      <c r="M24" s="40">
        <f>L24/'2015'!L24</f>
        <v>1.0400560526032123</v>
      </c>
      <c r="N24" s="38">
        <f>SUM(N15:N17)</f>
        <v>174037</v>
      </c>
      <c r="O24" s="40">
        <f>N24/'2015'!N24</f>
        <v>1.0705357692071107</v>
      </c>
      <c r="P24" s="38">
        <f>SUM(P15:P17)</f>
        <v>6396</v>
      </c>
      <c r="Q24" s="40">
        <f>P24/'2015'!P24</f>
        <v>1.3799352750809062</v>
      </c>
      <c r="R24" s="38">
        <f>SUM(R15:R17)</f>
        <v>180433</v>
      </c>
      <c r="S24" s="40">
        <f>R24/'2015'!R24</f>
        <v>1.079112466732454</v>
      </c>
      <c r="T24" s="38">
        <f>T17</f>
        <v>79239</v>
      </c>
      <c r="U24" s="42">
        <f>T24/'2015'!T24</f>
        <v>0.9414273663700412</v>
      </c>
    </row>
  </sheetData>
  <sheetProtection/>
  <mergeCells count="1">
    <mergeCell ref="A1:U1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ケムネット東京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Yamashita Hiroyuki</dc:creator>
  <cp:keywords/>
  <dc:description/>
  <cp:lastModifiedBy>真一郎 福井</cp:lastModifiedBy>
  <dcterms:created xsi:type="dcterms:W3CDTF">2001-02-16T08:40:46Z</dcterms:created>
  <dcterms:modified xsi:type="dcterms:W3CDTF">2024-03-27T15:25:37Z</dcterms:modified>
  <cp:category/>
  <cp:version/>
  <cp:contentType/>
  <cp:contentStatus/>
</cp:coreProperties>
</file>