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7" windowWidth="14940" windowHeight="810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  <sheet name="1991" sheetId="33" r:id="rId33"/>
    <sheet name="1990" sheetId="34" r:id="rId34"/>
  </sheets>
  <definedNames/>
  <calcPr fullCalcOnLoad="1"/>
</workbook>
</file>

<file path=xl/sharedStrings.xml><?xml version="1.0" encoding="utf-8"?>
<sst xmlns="http://schemas.openxmlformats.org/spreadsheetml/2006/main" count="1406" uniqueCount="217">
  <si>
    <t>(単位:トン/固形-実数、液状-97%換算)</t>
  </si>
  <si>
    <t>生産</t>
  </si>
  <si>
    <t>出荷量</t>
  </si>
  <si>
    <t>過欠補正</t>
  </si>
  <si>
    <t>輸出</t>
  </si>
  <si>
    <t>在庫</t>
  </si>
  <si>
    <t>100%換算</t>
  </si>
  <si>
    <t>前年比</t>
  </si>
  <si>
    <t>自家消費</t>
  </si>
  <si>
    <t>販売</t>
  </si>
  <si>
    <t>計</t>
  </si>
  <si>
    <t>2月</t>
  </si>
  <si>
    <t>3月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</si>
  <si>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</si>
  <si>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</si>
  <si>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</si>
  <si>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</si>
  <si>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</si>
  <si>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</si>
  <si>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</si>
  <si>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</si>
  <si>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</si>
  <si>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</si>
  <si>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</si>
  <si>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</si>
  <si>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1～3月</t>
  </si>
  <si>
    <t>２００１年／年度か性ソーダ需給実績</t>
  </si>
  <si>
    <t>2000暦年計</t>
  </si>
  <si>
    <t>1～3月</t>
  </si>
  <si>
    <t>2000年度計</t>
  </si>
  <si>
    <t>1～6月</t>
  </si>
  <si>
    <t>7～12月</t>
  </si>
  <si>
    <t>2001暦年計</t>
  </si>
  <si>
    <t>2001年度計</t>
  </si>
  <si>
    <t>1～3月</t>
  </si>
  <si>
    <t>7～12月</t>
  </si>
  <si>
    <t>2002年度計</t>
  </si>
  <si>
    <t>2001暦年計</t>
  </si>
  <si>
    <t>2001年度計</t>
  </si>
  <si>
    <t>2002暦年計</t>
  </si>
  <si>
    <t>２００２年／年度か性ソーダ需給実績</t>
  </si>
  <si>
    <t>1～3月</t>
  </si>
  <si>
    <t>7～12月</t>
  </si>
  <si>
    <t>2002暦年計</t>
  </si>
  <si>
    <t>2002年度計</t>
  </si>
  <si>
    <t>2003暦年計</t>
  </si>
  <si>
    <t>２００３年／年度か性ソーダ需給実績</t>
  </si>
  <si>
    <t>2003年度計</t>
  </si>
  <si>
    <t>国内需要</t>
  </si>
  <si>
    <t>輸出</t>
  </si>
  <si>
    <t>-</t>
  </si>
  <si>
    <t>２０００年／年度か性ソーダ需給実績</t>
  </si>
  <si>
    <t>1999暦年計</t>
  </si>
  <si>
    <t>１～３月</t>
  </si>
  <si>
    <t>1999年度計</t>
  </si>
  <si>
    <t>2000暦年計</t>
  </si>
  <si>
    <t>2000年度計</t>
  </si>
  <si>
    <t>１９９９年か性ソーダ需給実績</t>
  </si>
  <si>
    <t>1998暦年計</t>
  </si>
  <si>
    <t>1998年度計</t>
  </si>
  <si>
    <t>１９９８年か性ソーダ需給実績</t>
  </si>
  <si>
    <t>(単位:トン/固形-実数、液状-97%換算)</t>
  </si>
  <si>
    <t>生産</t>
  </si>
  <si>
    <t>出荷量</t>
  </si>
  <si>
    <t>過欠補正</t>
  </si>
  <si>
    <t>在庫</t>
  </si>
  <si>
    <t>100%換算</t>
  </si>
  <si>
    <t>前年比</t>
  </si>
  <si>
    <t>自家消費</t>
  </si>
  <si>
    <t>販売</t>
  </si>
  <si>
    <t>計</t>
  </si>
  <si>
    <t>1997暦年計</t>
  </si>
  <si>
    <t>2月</t>
  </si>
  <si>
    <t>3月</t>
  </si>
  <si>
    <t>１～３月</t>
  </si>
  <si>
    <t>1997年度計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</si>
  <si>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</si>
  <si>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</si>
  <si>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</si>
  <si>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</si>
  <si>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</si>
  <si>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</si>
  <si>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</si>
  <si>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</si>
  <si>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</si>
  <si>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</si>
  <si>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</si>
  <si>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</si>
  <si>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1998暦年計</t>
  </si>
  <si>
    <t>1～3月</t>
  </si>
  <si>
    <t>1998年度計</t>
  </si>
  <si>
    <t>１９９７年か性ソーダ需給実績</t>
  </si>
  <si>
    <t>1996暦年計</t>
  </si>
  <si>
    <t>1996年度計</t>
  </si>
  <si>
    <t>１９９６年か性ソーダ需給実績</t>
  </si>
  <si>
    <t>1995暦年計</t>
  </si>
  <si>
    <t>1995年度計</t>
  </si>
  <si>
    <t>１９９５年か性ソーダ需給実績</t>
  </si>
  <si>
    <t>1994暦年計</t>
  </si>
  <si>
    <t>1994年度計</t>
  </si>
  <si>
    <t>１９９４年か性ソーダ需給実績</t>
  </si>
  <si>
    <t>1993暦年計</t>
  </si>
  <si>
    <t>1993年度計</t>
  </si>
  <si>
    <t>１９９３年か性ソーダ需給実績</t>
  </si>
  <si>
    <t>1992暦年計</t>
  </si>
  <si>
    <t>1992年度計</t>
  </si>
  <si>
    <t>１９９２年か性ソーダ需給実績</t>
  </si>
  <si>
    <t>1991暦年計</t>
  </si>
  <si>
    <t>1991年度計</t>
  </si>
  <si>
    <t>１９９１年か性ソーダ需給実績</t>
  </si>
  <si>
    <t>1990暦年計</t>
  </si>
  <si>
    <t>1990年度計</t>
  </si>
  <si>
    <t>１９９０年か性ソーダ需給実績</t>
  </si>
  <si>
    <t>1989暦年計</t>
  </si>
  <si>
    <t>1989年度計</t>
  </si>
  <si>
    <t>-</t>
  </si>
  <si>
    <t>-</t>
  </si>
  <si>
    <t>-</t>
  </si>
  <si>
    <t>7～12月</t>
  </si>
  <si>
    <t>2003暦年計</t>
  </si>
  <si>
    <t>-</t>
  </si>
  <si>
    <t>2003年度計</t>
  </si>
  <si>
    <t>2004暦年計</t>
  </si>
  <si>
    <t>2004年度計</t>
  </si>
  <si>
    <t>２００４年／年度か性ソーダ需給実績</t>
  </si>
  <si>
    <t>7～12月</t>
  </si>
  <si>
    <t>2004年度計</t>
  </si>
  <si>
    <t>2005暦年計</t>
  </si>
  <si>
    <t>2005年度計</t>
  </si>
  <si>
    <t>２００５年／年度か性ソーダ需給実績</t>
  </si>
  <si>
    <t>7～12月</t>
  </si>
  <si>
    <t>２００６年／年度か性ソーダ需給実績</t>
  </si>
  <si>
    <t>2005年度計</t>
  </si>
  <si>
    <t>2006暦年計</t>
  </si>
  <si>
    <t>2006年度計</t>
  </si>
  <si>
    <t>2004暦年計</t>
  </si>
  <si>
    <t>2005暦年計</t>
  </si>
  <si>
    <t>2007暦年計</t>
  </si>
  <si>
    <t>2007年度計</t>
  </si>
  <si>
    <t>２００７年／年度か性ソーダ需給実績</t>
  </si>
  <si>
    <t>7～12月</t>
  </si>
  <si>
    <t>2007暦年計</t>
  </si>
  <si>
    <t>2007年度計</t>
  </si>
  <si>
    <t>２００８年／年度か性ソーダ需給実績</t>
  </si>
  <si>
    <t>2008暦年計</t>
  </si>
  <si>
    <t>2008年度計</t>
  </si>
  <si>
    <t>2008暦年計</t>
  </si>
  <si>
    <t>2008年度計</t>
  </si>
  <si>
    <t>2009暦年計</t>
  </si>
  <si>
    <t>2009年度計</t>
  </si>
  <si>
    <t>２００９年／年度か性ソーダ需給実績</t>
  </si>
  <si>
    <t>２０１０年／年度か性ソーダ需給実績</t>
  </si>
  <si>
    <t>2010暦年計</t>
  </si>
  <si>
    <t>2010年度計</t>
  </si>
  <si>
    <t>国内需要</t>
  </si>
  <si>
    <t>1～6月</t>
  </si>
  <si>
    <t>7～12月</t>
  </si>
  <si>
    <t>2010暦年計</t>
  </si>
  <si>
    <t>2010年度計</t>
  </si>
  <si>
    <t>2011暦年計</t>
  </si>
  <si>
    <t>2011年度計</t>
  </si>
  <si>
    <t>２０１１年／年度か性ソーダ需給実績</t>
  </si>
  <si>
    <t>2012暦年計</t>
  </si>
  <si>
    <t>2012年度計</t>
  </si>
  <si>
    <t>２０１２年／年度か性ソーダ需給実績</t>
  </si>
  <si>
    <t>２０１３年／年度か性ソーダ需給実績</t>
  </si>
  <si>
    <t>2013暦年計</t>
  </si>
  <si>
    <t>2013年度計</t>
  </si>
  <si>
    <t>2013暦年計</t>
  </si>
  <si>
    <t>2013年度計</t>
  </si>
  <si>
    <t>2014暦年計</t>
  </si>
  <si>
    <t>2014年度計</t>
  </si>
  <si>
    <t>２０１４年／年度か性ソーダ需給実績</t>
  </si>
  <si>
    <t>2014暦年計</t>
  </si>
  <si>
    <t>2014年度計</t>
  </si>
  <si>
    <t>2015暦年計</t>
  </si>
  <si>
    <t>2015年度計</t>
  </si>
  <si>
    <t>2015暦年計</t>
  </si>
  <si>
    <t>2015年度計</t>
  </si>
  <si>
    <t>2016暦年計</t>
  </si>
  <si>
    <t>2016年度計</t>
  </si>
  <si>
    <t>２０１６年／年度か性ソーダ需給実績</t>
  </si>
  <si>
    <t>２０１５年／年度か性ソーダ需給実績</t>
  </si>
  <si>
    <t>2016暦年計</t>
  </si>
  <si>
    <t>2017暦年計</t>
  </si>
  <si>
    <t>2017年度計</t>
  </si>
  <si>
    <t>２０１７年／年度か性ソーダ需給実績</t>
  </si>
  <si>
    <t>２０１８年／年度か性ソーダ需給実績</t>
  </si>
  <si>
    <t>2017暦年計</t>
  </si>
  <si>
    <t>2017年度計</t>
  </si>
  <si>
    <t>2018暦年計</t>
  </si>
  <si>
    <t>2018年度計</t>
  </si>
  <si>
    <t>2018暦年計</t>
  </si>
  <si>
    <t>2018年度計</t>
  </si>
  <si>
    <t>2019暦年計</t>
  </si>
  <si>
    <t>2019年度計</t>
  </si>
  <si>
    <t>２０１９年／年度か性ソーダ需給実績</t>
  </si>
  <si>
    <t>2019暦年計</t>
  </si>
  <si>
    <t>2019年度計</t>
  </si>
  <si>
    <t>2020暦年計</t>
  </si>
  <si>
    <t>２０２０年／年度か性ソーダ需給実績</t>
  </si>
  <si>
    <t>2020年度計</t>
  </si>
  <si>
    <t>２０２１年／年度か性ソーダ需給実績</t>
  </si>
  <si>
    <t>2020暦年計</t>
  </si>
  <si>
    <t>2020年度計</t>
  </si>
  <si>
    <t>２０２２年／年度か性ソーダ需給実績</t>
  </si>
  <si>
    <t>2021暦年計</t>
  </si>
  <si>
    <t>2021暦年計</t>
  </si>
  <si>
    <t>2022暦年計</t>
  </si>
  <si>
    <t>2021年度計</t>
  </si>
  <si>
    <t>2021年度計</t>
  </si>
  <si>
    <t>2022年度計</t>
  </si>
  <si>
    <t>2022暦年計</t>
  </si>
  <si>
    <t>2022年度計</t>
  </si>
  <si>
    <t>２０２３年／年度か性ソーダ需給実績</t>
  </si>
  <si>
    <t>2023暦年計</t>
  </si>
  <si>
    <t>2023年度計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</si>
</sst>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39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192" fontId="0" fillId="0" borderId="18" xfId="0" applyNumberFormat="1" applyBorder="1" applyAlignment="1">
      <alignment horizontal="right"/>
    </xf>
    <xf numFmtId="192" fontId="0" fillId="0" borderId="19" xfId="0" applyNumberFormat="1" applyBorder="1" applyAlignment="1">
      <alignment horizontal="right"/>
    </xf>
    <xf numFmtId="193" fontId="0" fillId="0" borderId="20" xfId="0" applyNumberFormat="1" applyBorder="1" applyAlignment="1">
      <alignment horizontal="right"/>
    </xf>
    <xf numFmtId="193" fontId="0" fillId="0" borderId="19" xfId="0" applyNumberFormat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21" xfId="0" applyNumberFormat="1" applyBorder="1" applyAlignment="1">
      <alignment horizontal="right"/>
    </xf>
    <xf numFmtId="192" fontId="0" fillId="0" borderId="22" xfId="0" applyNumberFormat="1" applyBorder="1" applyAlignment="1">
      <alignment horizontal="right"/>
    </xf>
    <xf numFmtId="14" fontId="0" fillId="0" borderId="23" xfId="0" applyNumberFormat="1" applyBorder="1" applyAlignment="1">
      <alignment horizontal="right"/>
    </xf>
    <xf numFmtId="192" fontId="0" fillId="0" borderId="23" xfId="0" applyNumberFormat="1" applyBorder="1" applyAlignment="1">
      <alignment horizontal="right"/>
    </xf>
    <xf numFmtId="192" fontId="0" fillId="0" borderId="24" xfId="0" applyNumberFormat="1" applyBorder="1" applyAlignment="1">
      <alignment horizontal="right"/>
    </xf>
    <xf numFmtId="193" fontId="0" fillId="0" borderId="25" xfId="0" applyNumberFormat="1" applyBorder="1" applyAlignment="1">
      <alignment horizontal="right"/>
    </xf>
    <xf numFmtId="193" fontId="0" fillId="0" borderId="24" xfId="0" applyNumberFormat="1" applyBorder="1" applyAlignment="1">
      <alignment horizontal="right"/>
    </xf>
    <xf numFmtId="192" fontId="0" fillId="0" borderId="26" xfId="0" applyNumberFormat="1" applyBorder="1" applyAlignment="1">
      <alignment horizontal="right"/>
    </xf>
    <xf numFmtId="192" fontId="0" fillId="0" borderId="27" xfId="0" applyNumberFormat="1" applyBorder="1" applyAlignment="1">
      <alignment horizontal="right"/>
    </xf>
    <xf numFmtId="19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92" fontId="0" fillId="0" borderId="29" xfId="0" applyNumberFormat="1" applyBorder="1" applyAlignment="1">
      <alignment horizontal="right"/>
    </xf>
    <xf numFmtId="192" fontId="0" fillId="0" borderId="30" xfId="0" applyNumberFormat="1" applyBorder="1" applyAlignment="1">
      <alignment horizontal="right"/>
    </xf>
    <xf numFmtId="193" fontId="0" fillId="0" borderId="31" xfId="0" applyNumberFormat="1" applyBorder="1" applyAlignment="1">
      <alignment horizontal="right"/>
    </xf>
    <xf numFmtId="193" fontId="0" fillId="0" borderId="30" xfId="0" applyNumberFormat="1" applyBorder="1" applyAlignment="1">
      <alignment horizontal="right"/>
    </xf>
    <xf numFmtId="192" fontId="0" fillId="0" borderId="32" xfId="0" applyNumberFormat="1" applyBorder="1" applyAlignment="1">
      <alignment horizontal="right"/>
    </xf>
    <xf numFmtId="192" fontId="0" fillId="0" borderId="33" xfId="0" applyNumberFormat="1" applyBorder="1" applyAlignment="1">
      <alignment horizontal="right"/>
    </xf>
    <xf numFmtId="192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192" fontId="0" fillId="0" borderId="35" xfId="0" applyNumberFormat="1" applyBorder="1" applyAlignment="1">
      <alignment horizontal="right"/>
    </xf>
    <xf numFmtId="192" fontId="0" fillId="0" borderId="36" xfId="0" applyNumberFormat="1" applyBorder="1" applyAlignment="1">
      <alignment horizontal="right"/>
    </xf>
    <xf numFmtId="193" fontId="0" fillId="0" borderId="37" xfId="0" applyNumberFormat="1" applyBorder="1" applyAlignment="1">
      <alignment horizontal="right"/>
    </xf>
    <xf numFmtId="193" fontId="0" fillId="0" borderId="36" xfId="0" applyNumberFormat="1" applyBorder="1" applyAlignment="1">
      <alignment horizontal="right"/>
    </xf>
    <xf numFmtId="192" fontId="0" fillId="0" borderId="38" xfId="0" applyNumberFormat="1" applyBorder="1" applyAlignment="1">
      <alignment horizontal="right"/>
    </xf>
    <xf numFmtId="192" fontId="0" fillId="0" borderId="39" xfId="0" applyNumberFormat="1" applyBorder="1" applyAlignment="1">
      <alignment horizontal="right"/>
    </xf>
    <xf numFmtId="192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192" fontId="0" fillId="0" borderId="41" xfId="0" applyNumberFormat="1" applyBorder="1" applyAlignment="1">
      <alignment horizontal="right"/>
    </xf>
    <xf numFmtId="192" fontId="0" fillId="0" borderId="42" xfId="0" applyNumberFormat="1" applyBorder="1" applyAlignment="1">
      <alignment horizontal="right"/>
    </xf>
    <xf numFmtId="193" fontId="0" fillId="0" borderId="43" xfId="0" applyNumberFormat="1" applyBorder="1" applyAlignment="1">
      <alignment horizontal="right"/>
    </xf>
    <xf numFmtId="193" fontId="0" fillId="0" borderId="42" xfId="0" applyNumberFormat="1" applyBorder="1" applyAlignment="1">
      <alignment horizontal="right"/>
    </xf>
    <xf numFmtId="192" fontId="0" fillId="0" borderId="44" xfId="0" applyNumberFormat="1" applyBorder="1" applyAlignment="1">
      <alignment horizontal="right"/>
    </xf>
    <xf numFmtId="192" fontId="0" fillId="0" borderId="45" xfId="0" applyNumberFormat="1" applyBorder="1" applyAlignment="1">
      <alignment horizontal="right"/>
    </xf>
    <xf numFmtId="192" fontId="0" fillId="0" borderId="46" xfId="0" applyNumberFormat="1" applyBorder="1" applyAlignment="1">
      <alignment horizontal="right"/>
    </xf>
    <xf numFmtId="0" fontId="0" fillId="0" borderId="47" xfId="0" applyBorder="1" applyAlignment="1">
      <alignment horizontal="right"/>
    </xf>
    <xf numFmtId="192" fontId="0" fillId="0" borderId="47" xfId="0" applyNumberFormat="1" applyBorder="1" applyAlignment="1">
      <alignment horizontal="right"/>
    </xf>
    <xf numFmtId="192" fontId="0" fillId="0" borderId="48" xfId="0" applyNumberFormat="1" applyBorder="1" applyAlignment="1">
      <alignment horizontal="right"/>
    </xf>
    <xf numFmtId="193" fontId="0" fillId="0" borderId="49" xfId="0" applyNumberFormat="1" applyBorder="1" applyAlignment="1">
      <alignment horizontal="right"/>
    </xf>
    <xf numFmtId="193" fontId="0" fillId="0" borderId="48" xfId="0" applyNumberFormat="1" applyBorder="1" applyAlignment="1">
      <alignment horizontal="right"/>
    </xf>
    <xf numFmtId="192" fontId="0" fillId="0" borderId="50" xfId="0" applyNumberFormat="1" applyBorder="1" applyAlignment="1">
      <alignment horizontal="right"/>
    </xf>
    <xf numFmtId="192" fontId="0" fillId="0" borderId="51" xfId="0" applyNumberFormat="1" applyBorder="1" applyAlignment="1">
      <alignment horizontal="right"/>
    </xf>
    <xf numFmtId="192" fontId="0" fillId="0" borderId="52" xfId="0" applyNumberFormat="1" applyBorder="1" applyAlignment="1">
      <alignment horizontal="right"/>
    </xf>
    <xf numFmtId="0" fontId="0" fillId="0" borderId="53" xfId="0" applyBorder="1" applyAlignment="1">
      <alignment horizontal="right"/>
    </xf>
    <xf numFmtId="192" fontId="0" fillId="0" borderId="53" xfId="0" applyNumberFormat="1" applyBorder="1" applyAlignment="1">
      <alignment horizontal="right"/>
    </xf>
    <xf numFmtId="192" fontId="0" fillId="0" borderId="54" xfId="0" applyNumberFormat="1" applyBorder="1" applyAlignment="1">
      <alignment horizontal="right"/>
    </xf>
    <xf numFmtId="193" fontId="0" fillId="0" borderId="55" xfId="0" applyNumberFormat="1" applyBorder="1" applyAlignment="1">
      <alignment horizontal="right"/>
    </xf>
    <xf numFmtId="193" fontId="0" fillId="0" borderId="54" xfId="0" applyNumberFormat="1" applyBorder="1" applyAlignment="1">
      <alignment horizontal="right"/>
    </xf>
    <xf numFmtId="192" fontId="0" fillId="0" borderId="56" xfId="0" applyNumberFormat="1" applyBorder="1" applyAlignment="1">
      <alignment horizontal="right"/>
    </xf>
    <xf numFmtId="192" fontId="0" fillId="0" borderId="57" xfId="0" applyNumberFormat="1" applyBorder="1" applyAlignment="1">
      <alignment horizontal="right"/>
    </xf>
    <xf numFmtId="192" fontId="0" fillId="0" borderId="58" xfId="0" applyNumberFormat="1" applyBorder="1" applyAlignment="1">
      <alignment horizontal="right"/>
    </xf>
    <xf numFmtId="14" fontId="0" fillId="0" borderId="47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192" fontId="0" fillId="0" borderId="59" xfId="0" applyNumberFormat="1" applyBorder="1" applyAlignment="1">
      <alignment horizontal="right"/>
    </xf>
    <xf numFmtId="192" fontId="0" fillId="0" borderId="60" xfId="0" applyNumberFormat="1" applyBorder="1" applyAlignment="1">
      <alignment horizontal="right"/>
    </xf>
    <xf numFmtId="193" fontId="0" fillId="0" borderId="61" xfId="0" applyNumberFormat="1" applyBorder="1" applyAlignment="1">
      <alignment horizontal="right"/>
    </xf>
    <xf numFmtId="193" fontId="0" fillId="0" borderId="60" xfId="0" applyNumberFormat="1" applyBorder="1" applyAlignment="1">
      <alignment horizontal="right"/>
    </xf>
    <xf numFmtId="192" fontId="0" fillId="0" borderId="62" xfId="0" applyNumberFormat="1" applyBorder="1" applyAlignment="1">
      <alignment horizontal="right"/>
    </xf>
    <xf numFmtId="192" fontId="0" fillId="0" borderId="17" xfId="0" applyNumberFormat="1" applyBorder="1" applyAlignment="1">
      <alignment horizontal="right"/>
    </xf>
    <xf numFmtId="192" fontId="0" fillId="0" borderId="11" xfId="0" applyNumberFormat="1" applyBorder="1" applyAlignment="1">
      <alignment horizontal="right"/>
    </xf>
    <xf numFmtId="193" fontId="0" fillId="0" borderId="63" xfId="0" applyNumberFormat="1" applyBorder="1" applyAlignment="1">
      <alignment horizontal="right"/>
    </xf>
    <xf numFmtId="193" fontId="0" fillId="0" borderId="64" xfId="0" applyNumberFormat="1" applyBorder="1" applyAlignment="1">
      <alignment horizontal="right"/>
    </xf>
    <xf numFmtId="193" fontId="0" fillId="0" borderId="65" xfId="0" applyNumberFormat="1" applyBorder="1" applyAlignment="1">
      <alignment horizontal="right"/>
    </xf>
    <xf numFmtId="193" fontId="0" fillId="0" borderId="66" xfId="0" applyNumberFormat="1" applyBorder="1" applyAlignment="1">
      <alignment horizontal="right"/>
    </xf>
    <xf numFmtId="193" fontId="0" fillId="0" borderId="67" xfId="0" applyNumberFormat="1" applyBorder="1" applyAlignment="1">
      <alignment horizontal="right"/>
    </xf>
    <xf numFmtId="193" fontId="0" fillId="0" borderId="68" xfId="0" applyNumberFormat="1" applyBorder="1" applyAlignment="1">
      <alignment horizontal="right"/>
    </xf>
    <xf numFmtId="193" fontId="0" fillId="0" borderId="69" xfId="0" applyNumberFormat="1" applyBorder="1" applyAlignment="1">
      <alignment horizontal="right"/>
    </xf>
    <xf numFmtId="193" fontId="0" fillId="0" borderId="70" xfId="0" applyNumberFormat="1" applyBorder="1" applyAlignment="1">
      <alignment horizontal="right"/>
    </xf>
    <xf numFmtId="193" fontId="0" fillId="0" borderId="71" xfId="0" applyNumberFormat="1" applyBorder="1" applyAlignment="1">
      <alignment horizontal="right"/>
    </xf>
    <xf numFmtId="193" fontId="0" fillId="0" borderId="72" xfId="0" applyNumberFormat="1" applyBorder="1" applyAlignment="1">
      <alignment horizontal="right"/>
    </xf>
    <xf numFmtId="193" fontId="0" fillId="0" borderId="73" xfId="0" applyNumberFormat="1" applyBorder="1" applyAlignment="1">
      <alignment horizontal="right"/>
    </xf>
    <xf numFmtId="193" fontId="0" fillId="0" borderId="74" xfId="0" applyNumberFormat="1" applyBorder="1" applyAlignment="1">
      <alignment horizontal="right"/>
    </xf>
    <xf numFmtId="192" fontId="0" fillId="0" borderId="75" xfId="0" applyNumberFormat="1" applyBorder="1" applyAlignment="1">
      <alignment horizontal="right"/>
    </xf>
    <xf numFmtId="192" fontId="0" fillId="0" borderId="63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5" zoomScaleNormal="85" zoomScalePageLayoutView="0" workbookViewId="0" topLeftCell="A1">
      <selection activeCell="B16" sqref="B16:O19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214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212</v>
      </c>
      <c r="B5" s="43">
        <v>4123200</v>
      </c>
      <c r="C5" s="79">
        <f>B5/'2022'!B5</f>
        <v>0.9914362624930418</v>
      </c>
      <c r="D5" s="43">
        <v>1020554</v>
      </c>
      <c r="E5" s="79">
        <f>D5/'2022'!D5</f>
        <v>0.9808445100121578</v>
      </c>
      <c r="F5" s="44">
        <v>2125047</v>
      </c>
      <c r="G5" s="79">
        <f>F5/'2022'!F5</f>
        <v>0.9949155089617666</v>
      </c>
      <c r="H5" s="44">
        <v>3145602</v>
      </c>
      <c r="I5" s="79">
        <f>H5/'2022'!H5</f>
        <v>0.9903066120302532</v>
      </c>
      <c r="J5" s="44">
        <v>941901</v>
      </c>
      <c r="K5" s="79">
        <f>J5/'2022'!J5</f>
        <v>0.974988199539575</v>
      </c>
      <c r="L5" s="44">
        <v>4087503</v>
      </c>
      <c r="M5" s="75">
        <f>L5/'2022'!L5</f>
        <v>0.9867341982630594</v>
      </c>
      <c r="N5" s="49">
        <v>171745</v>
      </c>
      <c r="O5" s="45">
        <f>N5/'2022'!N5</f>
        <v>1.7255427957118887</v>
      </c>
    </row>
    <row r="6" spans="1:15" ht="12.75">
      <c r="A6" s="66">
        <v>44927</v>
      </c>
      <c r="B6" s="51">
        <v>354841</v>
      </c>
      <c r="C6" s="84">
        <f>B6/'2022'!B6</f>
        <v>0.9060664712431185</v>
      </c>
      <c r="D6" s="51">
        <v>86776</v>
      </c>
      <c r="E6" s="84">
        <f>D6/'2022'!D6</f>
        <v>0.9069777164597183</v>
      </c>
      <c r="F6" s="51">
        <v>167642</v>
      </c>
      <c r="G6" s="84">
        <f>F6/'2022'!F6</f>
        <v>0.9248142284204313</v>
      </c>
      <c r="H6" s="51">
        <v>254418</v>
      </c>
      <c r="I6" s="84">
        <f>H6/'2022'!H6</f>
        <v>0.9186523053147353</v>
      </c>
      <c r="J6" s="51">
        <v>106482</v>
      </c>
      <c r="K6" s="84">
        <f>J6/'2022'!J6</f>
        <v>1.2387533591595994</v>
      </c>
      <c r="L6" s="51">
        <v>360900</v>
      </c>
      <c r="M6" s="84">
        <f>L6/'2022'!L6</f>
        <v>0.9944723978110034</v>
      </c>
      <c r="N6" s="51">
        <v>165685</v>
      </c>
      <c r="O6" s="84">
        <f>N6/'2022'!N6</f>
        <v>1.0069281959342429</v>
      </c>
    </row>
    <row r="7" spans="1:15" ht="12.75">
      <c r="A7" s="26" t="s">
        <v>11</v>
      </c>
      <c r="B7" s="27">
        <v>310633</v>
      </c>
      <c r="C7" s="84">
        <f>B7/'2022'!B7</f>
        <v>0.8876978604353429</v>
      </c>
      <c r="D7" s="27">
        <v>73439</v>
      </c>
      <c r="E7" s="84">
        <f>D7/'2022'!D7</f>
        <v>0.9294781739251496</v>
      </c>
      <c r="F7" s="27">
        <v>167566</v>
      </c>
      <c r="G7" s="84">
        <f>F7/'2022'!F7</f>
        <v>0.9888700044850459</v>
      </c>
      <c r="H7" s="27">
        <v>241005</v>
      </c>
      <c r="I7" s="84">
        <f>H7/'2022'!H7</f>
        <v>0.9699834583016385</v>
      </c>
      <c r="J7" s="27">
        <v>44761</v>
      </c>
      <c r="K7" s="84">
        <f>J7/'2022'!J7</f>
        <v>0.49359313660623705</v>
      </c>
      <c r="L7" s="27">
        <v>285766</v>
      </c>
      <c r="M7" s="84">
        <f>L7/'2022'!L7</f>
        <v>0.8426021754578398</v>
      </c>
      <c r="N7" s="27">
        <v>190553</v>
      </c>
      <c r="O7" s="84">
        <f>N7/'2022'!N7</f>
        <v>1.158060105138412</v>
      </c>
    </row>
    <row r="8" spans="1:15" ht="13.5" thickBot="1">
      <c r="A8" s="58" t="s">
        <v>12</v>
      </c>
      <c r="B8" s="59">
        <v>307696</v>
      </c>
      <c r="C8" s="85">
        <f>B8/'2022'!B8</f>
        <v>0.8861267664448201</v>
      </c>
      <c r="D8" s="59">
        <v>70684</v>
      </c>
      <c r="E8" s="85">
        <f>D8/'2022'!D8</f>
        <v>0.851358024691358</v>
      </c>
      <c r="F8" s="59">
        <v>173912</v>
      </c>
      <c r="G8" s="85">
        <f>F8/'2022'!F8</f>
        <v>0.8698339977092784</v>
      </c>
      <c r="H8" s="59">
        <v>244596</v>
      </c>
      <c r="I8" s="85">
        <f>H8/'2022'!H8</f>
        <v>0.864412889363236</v>
      </c>
      <c r="J8" s="59">
        <v>92312</v>
      </c>
      <c r="K8" s="85">
        <f>J8/'2022'!J8</f>
        <v>0.9396962417036524</v>
      </c>
      <c r="L8" s="59">
        <v>336908</v>
      </c>
      <c r="M8" s="85">
        <f>L8/'2022'!L8</f>
        <v>0.8838136611419787</v>
      </c>
      <c r="N8" s="59">
        <v>161342</v>
      </c>
      <c r="O8" s="85">
        <f>N8/'2022'!N8</f>
        <v>1.1412746693074909</v>
      </c>
    </row>
    <row r="9" spans="1:15" ht="13.5" thickBot="1">
      <c r="A9" s="42" t="s">
        <v>25</v>
      </c>
      <c r="B9" s="43">
        <v>973170</v>
      </c>
      <c r="C9" s="79">
        <f>B9/'2022'!B9</f>
        <v>0.893803797956642</v>
      </c>
      <c r="D9" s="43">
        <v>230899</v>
      </c>
      <c r="E9" s="79">
        <f>D9/'2022'!D9</f>
        <v>0.8959575029490284</v>
      </c>
      <c r="F9" s="43">
        <v>509120</v>
      </c>
      <c r="G9" s="79">
        <f>F9/'2022'!F9</f>
        <v>0.924563251371082</v>
      </c>
      <c r="H9" s="43">
        <v>740019</v>
      </c>
      <c r="I9" s="79">
        <f>H9/'2022'!H9</f>
        <v>0.9154436323870693</v>
      </c>
      <c r="J9" s="43">
        <v>243555</v>
      </c>
      <c r="K9" s="79">
        <f>J9/'2022'!J9</f>
        <v>0.8860444049927423</v>
      </c>
      <c r="L9" s="43">
        <v>983574</v>
      </c>
      <c r="M9" s="79">
        <f>L9/'2022'!L9</f>
        <v>0.907983468282051</v>
      </c>
      <c r="N9" s="49">
        <v>161342</v>
      </c>
      <c r="O9" s="79">
        <f>N9/'2022'!N9</f>
        <v>1.1412746693074909</v>
      </c>
    </row>
    <row r="10" spans="1:15" ht="13.5" thickBot="1">
      <c r="A10" s="67" t="s">
        <v>213</v>
      </c>
      <c r="B10" s="68">
        <v>4007574</v>
      </c>
      <c r="C10" s="79">
        <f>B10/'2022'!B10</f>
        <v>0.9522387712152861</v>
      </c>
      <c r="D10" s="68">
        <v>993741</v>
      </c>
      <c r="E10" s="79">
        <f>D10/'2022'!D10</f>
        <v>0.9455374983348874</v>
      </c>
      <c r="F10" s="72">
        <v>2083507</v>
      </c>
      <c r="G10" s="79">
        <f>F10/'2022'!F10</f>
        <v>0.9667048212588046</v>
      </c>
      <c r="H10" s="72">
        <v>3077249</v>
      </c>
      <c r="I10" s="79">
        <f>H10/'2022'!H10</f>
        <v>0.9597663686651813</v>
      </c>
      <c r="J10" s="72">
        <v>910577</v>
      </c>
      <c r="K10" s="79">
        <f>J10/'2022'!J10</f>
        <v>0.9343688336102169</v>
      </c>
      <c r="L10" s="69">
        <v>3987826</v>
      </c>
      <c r="M10" s="79">
        <f>L10/'2022'!L10</f>
        <v>0.9538462274429323</v>
      </c>
      <c r="N10" s="74">
        <v>161342</v>
      </c>
      <c r="O10" s="79">
        <f>N10/'2022'!N10</f>
        <v>1.1412746693074909</v>
      </c>
    </row>
    <row r="11" spans="1:15" ht="12.75">
      <c r="A11" s="50" t="s">
        <v>13</v>
      </c>
      <c r="B11" s="51">
        <v>318728</v>
      </c>
      <c r="C11" s="84">
        <f>B11/'2022'!B11</f>
        <v>0.8912128041517305</v>
      </c>
      <c r="D11" s="51">
        <v>77525</v>
      </c>
      <c r="E11" s="84">
        <f>D11/'2022'!D11</f>
        <v>0.8709401997461045</v>
      </c>
      <c r="F11" s="51">
        <v>168051</v>
      </c>
      <c r="G11" s="84">
        <f>F11/'2022'!F11</f>
        <v>0.9397301332557918</v>
      </c>
      <c r="H11" s="51">
        <v>245576</v>
      </c>
      <c r="I11" s="84">
        <f>H11/'2022'!H11</f>
        <v>0.9168689003218315</v>
      </c>
      <c r="J11" s="51">
        <v>67547</v>
      </c>
      <c r="K11" s="84">
        <f>J11/'2022'!J11</f>
        <v>1.1883290524612082</v>
      </c>
      <c r="L11" s="51">
        <v>313128</v>
      </c>
      <c r="M11" s="84">
        <f>L11/'2022'!L11</f>
        <v>0.9644084710056547</v>
      </c>
      <c r="N11" s="51">
        <v>166949</v>
      </c>
      <c r="O11" s="84">
        <f>N11/'2022'!N11</f>
        <v>0.9564701770869737</v>
      </c>
    </row>
    <row r="12" spans="1:15" ht="12.75">
      <c r="A12" s="26" t="s">
        <v>14</v>
      </c>
      <c r="B12" s="27">
        <v>257109</v>
      </c>
      <c r="C12" s="84">
        <f>B12/'2022'!B12</f>
        <v>0.8033928175259117</v>
      </c>
      <c r="D12" s="27">
        <v>71246</v>
      </c>
      <c r="E12" s="84">
        <f>D12/'2022'!D12</f>
        <v>0.8958380485351439</v>
      </c>
      <c r="F12" s="27">
        <v>157457</v>
      </c>
      <c r="G12" s="84">
        <f>F12/'2022'!F12</f>
        <v>0.9547940719899097</v>
      </c>
      <c r="H12" s="27">
        <v>228704</v>
      </c>
      <c r="I12" s="84">
        <f>H12/'2022'!H12</f>
        <v>0.9356166288935617</v>
      </c>
      <c r="J12" s="27">
        <v>31893</v>
      </c>
      <c r="K12" s="84">
        <f>J12/'2022'!J12</f>
        <v>0.3140960616117945</v>
      </c>
      <c r="L12" s="27">
        <v>260579</v>
      </c>
      <c r="M12" s="84">
        <f>L12/'2022'!L12</f>
        <v>0.7531598555990069</v>
      </c>
      <c r="N12" s="27">
        <v>163463</v>
      </c>
      <c r="O12" s="84">
        <f>N12/'2022'!N12</f>
        <v>1.1000720087756488</v>
      </c>
    </row>
    <row r="13" spans="1:15" ht="13.5" thickBot="1">
      <c r="A13" s="58" t="s">
        <v>15</v>
      </c>
      <c r="B13" s="59">
        <v>256150</v>
      </c>
      <c r="C13" s="85">
        <f>B13/'2022'!B13</f>
        <v>0.8524239923326766</v>
      </c>
      <c r="D13" s="59">
        <v>60702</v>
      </c>
      <c r="E13" s="85">
        <f>D13/'2022'!D13</f>
        <v>0.75169962725843</v>
      </c>
      <c r="F13" s="59">
        <v>158141</v>
      </c>
      <c r="G13" s="85">
        <f>F13/'2022'!F13</f>
        <v>0.8666162504589519</v>
      </c>
      <c r="H13" s="59">
        <v>218843</v>
      </c>
      <c r="I13" s="85">
        <f>H13/'2022'!H13</f>
        <v>0.8313629698291254</v>
      </c>
      <c r="J13" s="59">
        <v>37992</v>
      </c>
      <c r="K13" s="85">
        <f>J13/'2022'!J13</f>
        <v>1.4038354949562133</v>
      </c>
      <c r="L13" s="59">
        <v>256835</v>
      </c>
      <c r="M13" s="85">
        <f>L13/'2022'!L13</f>
        <v>0.8847318435946634</v>
      </c>
      <c r="N13" s="59">
        <v>162777</v>
      </c>
      <c r="O13" s="85">
        <f>N13/'2022'!N13</f>
        <v>1.025108634044965</v>
      </c>
    </row>
    <row r="14" spans="1:15" ht="13.5" thickBot="1">
      <c r="A14" s="42" t="s">
        <v>16</v>
      </c>
      <c r="B14" s="43">
        <f>SUM(B11:B13)</f>
        <v>831987</v>
      </c>
      <c r="C14" s="79">
        <f>B14/'2022'!B14</f>
        <v>0.8505641720824528</v>
      </c>
      <c r="D14" s="43">
        <f>SUM(D11:D13)</f>
        <v>209473</v>
      </c>
      <c r="E14" s="79">
        <f>D14/'2022'!D14</f>
        <v>0.8402581669982672</v>
      </c>
      <c r="F14" s="43">
        <f>SUM(F11:F13)</f>
        <v>483649</v>
      </c>
      <c r="G14" s="79">
        <f>F14/'2022'!F14</f>
        <v>0.919096883064562</v>
      </c>
      <c r="H14" s="43">
        <f>SUM(H11:H13)</f>
        <v>693123</v>
      </c>
      <c r="I14" s="79">
        <f>H14/'2022'!H14</f>
        <v>0.8937548838324836</v>
      </c>
      <c r="J14" s="43">
        <f>SUM(J11:J13)</f>
        <v>137432</v>
      </c>
      <c r="K14" s="79">
        <f>J14/'2022'!J14</f>
        <v>0.7410970427730205</v>
      </c>
      <c r="L14" s="43">
        <f aca="true" t="shared" si="0" ref="L14:L30">H14+J14</f>
        <v>830555</v>
      </c>
      <c r="M14" s="79">
        <f>L14/'2022'!L14</f>
        <v>0.8642953623556394</v>
      </c>
      <c r="N14" s="43">
        <f>N13</f>
        <v>162777</v>
      </c>
      <c r="O14" s="79">
        <f>N14/'2022'!N14</f>
        <v>1.025108634044965</v>
      </c>
    </row>
    <row r="15" spans="1:15" ht="13.5" thickBot="1">
      <c r="A15" s="42" t="s">
        <v>155</v>
      </c>
      <c r="B15" s="43">
        <f>SUM(B6:B8,B11:B13)</f>
        <v>1805157</v>
      </c>
      <c r="C15" s="79">
        <f>B15/'2022'!B15</f>
        <v>0.8733412193298838</v>
      </c>
      <c r="D15" s="43">
        <f>SUM(D6:D8,D11:D13)</f>
        <v>440372</v>
      </c>
      <c r="E15" s="79">
        <f>D15/'2022'!D15</f>
        <v>0.8685701211815198</v>
      </c>
      <c r="F15" s="43">
        <f>SUM(F6:F8,F11:F13)</f>
        <v>992769</v>
      </c>
      <c r="G15" s="79">
        <f>F15/'2022'!F15</f>
        <v>0.9218920921698013</v>
      </c>
      <c r="H15" s="43">
        <f>SUM(H6:H8,H11:H13)</f>
        <v>1433142</v>
      </c>
      <c r="I15" s="79">
        <f>H15/'2022'!H15</f>
        <v>0.9048241986501588</v>
      </c>
      <c r="J15" s="43">
        <f>SUM(J6:J8,J11:J13)</f>
        <v>380987</v>
      </c>
      <c r="K15" s="79">
        <f>J15/'2022'!J15</f>
        <v>0.8276514534359569</v>
      </c>
      <c r="L15" s="43">
        <f t="shared" si="0"/>
        <v>1814129</v>
      </c>
      <c r="M15" s="79">
        <f>L15/'2022'!L15</f>
        <v>0.8874461712160132</v>
      </c>
      <c r="N15" s="43">
        <f>N13</f>
        <v>162777</v>
      </c>
      <c r="O15" s="79">
        <f>N15/'2022'!N15</f>
        <v>1.025108634044965</v>
      </c>
    </row>
    <row r="16" spans="1:15" ht="12.75">
      <c r="A16" s="50" t="s">
        <v>17</v>
      </c>
      <c r="B16" s="51">
        <v>315525</v>
      </c>
      <c r="C16" s="84">
        <f>B16/'2022'!B16</f>
        <v>0.9359787841842501</v>
      </c>
      <c r="D16" s="51">
        <v>78031</v>
      </c>
      <c r="E16" s="84">
        <f>D16/'2022'!D16</f>
        <v>0.8235200996274524</v>
      </c>
      <c r="F16" s="51">
        <v>168787</v>
      </c>
      <c r="G16" s="84">
        <f>F16/'2022'!F16</f>
        <v>0.9337216764029032</v>
      </c>
      <c r="H16" s="51">
        <v>246818</v>
      </c>
      <c r="I16" s="84">
        <f>H16/'2022'!H16</f>
        <v>0.8958228229427158</v>
      </c>
      <c r="J16" s="51">
        <v>73998</v>
      </c>
      <c r="K16" s="84">
        <f>J16/'2022'!J16</f>
        <v>1.0620147250886232</v>
      </c>
      <c r="L16" s="51">
        <v>320816</v>
      </c>
      <c r="M16" s="84">
        <f>L16/'2022'!L16</f>
        <v>0.9293680728161808</v>
      </c>
      <c r="N16" s="51">
        <v>157488</v>
      </c>
      <c r="O16" s="84">
        <f>N16/'2022'!N16</f>
        <v>1.045029263048931</v>
      </c>
    </row>
    <row r="17" spans="1:15" ht="12.75">
      <c r="A17" s="26" t="s">
        <v>18</v>
      </c>
      <c r="B17" s="27">
        <v>323669</v>
      </c>
      <c r="C17" s="84">
        <f>B17/'2022'!B17</f>
        <v>0.8972213136112389</v>
      </c>
      <c r="D17" s="27">
        <v>51564</v>
      </c>
      <c r="E17" s="84">
        <f>D17/'2022'!D17</f>
        <v>0.5688753557953267</v>
      </c>
      <c r="F17" s="27">
        <v>158312</v>
      </c>
      <c r="G17" s="84">
        <f>F17/'2022'!F17</f>
        <v>0.8737733328917884</v>
      </c>
      <c r="H17" s="27">
        <v>239876</v>
      </c>
      <c r="I17" s="84">
        <f>H17/'2022'!H17</f>
        <v>0.8824680675731356</v>
      </c>
      <c r="J17" s="27">
        <v>95401</v>
      </c>
      <c r="K17" s="84">
        <f>J17/'2022'!J17</f>
        <v>1.0851257435990764</v>
      </c>
      <c r="L17" s="27">
        <v>335277</v>
      </c>
      <c r="M17" s="84">
        <f>L17/'2022'!L17</f>
        <v>0.9319955189983905</v>
      </c>
      <c r="N17" s="27">
        <v>145888</v>
      </c>
      <c r="O17" s="84">
        <f>N17/'2022'!N17</f>
        <v>0.961655845225932</v>
      </c>
    </row>
    <row r="18" spans="1:15" ht="13.5" thickBot="1">
      <c r="A18" s="58" t="s">
        <v>19</v>
      </c>
      <c r="B18" s="59">
        <v>318132</v>
      </c>
      <c r="C18" s="82">
        <f>B18/'2022'!B18</f>
        <v>0.9529418107967242</v>
      </c>
      <c r="D18" s="59">
        <v>73147</v>
      </c>
      <c r="E18" s="82">
        <f>D18/'2022'!D18</f>
        <v>0.8960359654065708</v>
      </c>
      <c r="F18" s="59">
        <v>160971</v>
      </c>
      <c r="G18" s="82">
        <f>F18/'2022'!F18</f>
        <v>0.9458978246306808</v>
      </c>
      <c r="H18" s="59">
        <v>234118</v>
      </c>
      <c r="I18" s="82">
        <f>H18/'2022'!H18</f>
        <v>0.9297332930916715</v>
      </c>
      <c r="J18" s="59">
        <v>68914</v>
      </c>
      <c r="K18" s="82">
        <f>J18/'2022'!J18</f>
        <v>0.9251815753084431</v>
      </c>
      <c r="L18" s="59">
        <v>303032</v>
      </c>
      <c r="M18" s="82">
        <f>L18/'2022'!L18</f>
        <v>0.9286942344291585</v>
      </c>
      <c r="N18" s="59">
        <v>160978</v>
      </c>
      <c r="O18" s="82">
        <f>N18/'2022'!N18</f>
        <v>1.0108699064974536</v>
      </c>
    </row>
    <row r="19" spans="1:15" ht="13.5" thickBot="1">
      <c r="A19" s="42" t="s">
        <v>20</v>
      </c>
      <c r="B19" s="43">
        <f>SUM(B16:B18)</f>
        <v>957326</v>
      </c>
      <c r="C19" s="79">
        <f>B19/'2022'!B19</f>
        <v>0.9279157115232699</v>
      </c>
      <c r="D19" s="43">
        <f>SUM(D16:D18)</f>
        <v>202742</v>
      </c>
      <c r="E19" s="79">
        <f>D19/'2022'!D19</f>
        <v>0.7592508678832636</v>
      </c>
      <c r="F19" s="43">
        <f>SUM(F16:F18)</f>
        <v>488070</v>
      </c>
      <c r="G19" s="79">
        <f>F19/'2022'!F19</f>
        <v>0.9172041313368212</v>
      </c>
      <c r="H19" s="43">
        <f>SUM(H16:H18)</f>
        <v>720812</v>
      </c>
      <c r="I19" s="79">
        <f>H19/'2022'!H19</f>
        <v>0.9019654460888161</v>
      </c>
      <c r="J19" s="43">
        <f>SUM(J16:J18)</f>
        <v>238313</v>
      </c>
      <c r="K19" s="79">
        <f>J19/'2022'!J19</f>
        <v>1.026852693671606</v>
      </c>
      <c r="L19" s="43">
        <f t="shared" si="0"/>
        <v>959125</v>
      </c>
      <c r="M19" s="79">
        <f>L19/'2022'!L19</f>
        <v>0.9300714287099583</v>
      </c>
      <c r="N19" s="43">
        <f>N18</f>
        <v>160978</v>
      </c>
      <c r="O19" s="79">
        <f>N19/'2022'!N19</f>
        <v>1.0108699064974536</v>
      </c>
    </row>
    <row r="20" spans="1:15" ht="12.75">
      <c r="A20" s="50" t="s">
        <v>21</v>
      </c>
      <c r="B20" s="19"/>
      <c r="C20" s="84">
        <f>B20/'2022'!B20</f>
        <v>0</v>
      </c>
      <c r="D20" s="19"/>
      <c r="E20" s="84">
        <f>D20/'2022'!D20</f>
        <v>0</v>
      </c>
      <c r="F20" s="19"/>
      <c r="G20" s="84">
        <f>F20/'2022'!F20</f>
        <v>0</v>
      </c>
      <c r="H20" s="19"/>
      <c r="I20" s="84">
        <f>H20/'2022'!H20</f>
        <v>0</v>
      </c>
      <c r="J20" s="19"/>
      <c r="K20" s="84">
        <f>J20/'2022'!J20</f>
        <v>0</v>
      </c>
      <c r="L20" s="19"/>
      <c r="M20" s="84">
        <f>L20/'2022'!L20</f>
        <v>0</v>
      </c>
      <c r="N20" s="19"/>
      <c r="O20" s="84">
        <f>N20/'2022'!N20</f>
        <v>0</v>
      </c>
    </row>
    <row r="21" spans="1:15" ht="12.75">
      <c r="A21" s="26" t="s">
        <v>22</v>
      </c>
      <c r="B21" s="51"/>
      <c r="C21" s="84">
        <f>B21/'2022'!B21</f>
        <v>0</v>
      </c>
      <c r="D21" s="51"/>
      <c r="E21" s="84">
        <f>D21/'2022'!D21</f>
        <v>0</v>
      </c>
      <c r="F21" s="51"/>
      <c r="G21" s="84">
        <f>F21/'2022'!F21</f>
        <v>0</v>
      </c>
      <c r="H21" s="51"/>
      <c r="I21" s="84">
        <f>H21/'2022'!H21</f>
        <v>0</v>
      </c>
      <c r="J21" s="51"/>
      <c r="K21" s="84">
        <f>J21/'2022'!J21</f>
        <v>0</v>
      </c>
      <c r="L21" s="51"/>
      <c r="M21" s="84">
        <f>L21/'2022'!L21</f>
        <v>0</v>
      </c>
      <c r="N21" s="51"/>
      <c r="O21" s="84">
        <f>N21/'2022'!N21</f>
        <v>0</v>
      </c>
    </row>
    <row r="22" spans="1:15" ht="13.5" thickBot="1">
      <c r="A22" s="58" t="s">
        <v>23</v>
      </c>
      <c r="B22" s="59"/>
      <c r="C22" s="85">
        <f>B22/'2022'!B22</f>
        <v>0</v>
      </c>
      <c r="D22" s="59"/>
      <c r="E22" s="85">
        <f>D22/'2022'!D22</f>
        <v>0</v>
      </c>
      <c r="F22" s="59"/>
      <c r="G22" s="85">
        <f>F22/'2022'!F22</f>
        <v>0</v>
      </c>
      <c r="H22" s="59"/>
      <c r="I22" s="85">
        <f>H22/'2022'!H22</f>
        <v>0</v>
      </c>
      <c r="J22" s="59"/>
      <c r="K22" s="85">
        <f>J22/'2022'!J22</f>
        <v>0</v>
      </c>
      <c r="L22" s="59"/>
      <c r="M22" s="85">
        <f>L22/'2022'!L22</f>
        <v>0</v>
      </c>
      <c r="N22" s="59"/>
      <c r="O22" s="85">
        <f>N22/'2022'!N22</f>
        <v>0</v>
      </c>
    </row>
    <row r="23" spans="1:15" ht="13.5" thickBot="1">
      <c r="A23" s="42" t="s">
        <v>24</v>
      </c>
      <c r="B23" s="43">
        <f>SUM(B20:B22)</f>
        <v>0</v>
      </c>
      <c r="C23" s="79">
        <f>B23/'2022'!B23</f>
        <v>0</v>
      </c>
      <c r="D23" s="43">
        <f>SUM(D20:D22)</f>
        <v>0</v>
      </c>
      <c r="E23" s="79">
        <f>D23/'2022'!D23</f>
        <v>0</v>
      </c>
      <c r="F23" s="43">
        <f>SUM(F20:F22)</f>
        <v>0</v>
      </c>
      <c r="G23" s="79">
        <f>F23/'2022'!F23</f>
        <v>0</v>
      </c>
      <c r="H23" s="43">
        <f>SUM(H20:H22)</f>
        <v>0</v>
      </c>
      <c r="I23" s="79">
        <f>H23/'2022'!H23</f>
        <v>0</v>
      </c>
      <c r="J23" s="43">
        <f>SUM(J20:J22)</f>
        <v>0</v>
      </c>
      <c r="K23" s="79">
        <f>J23/'2022'!J23</f>
        <v>0</v>
      </c>
      <c r="L23" s="43">
        <f t="shared" si="0"/>
        <v>0</v>
      </c>
      <c r="M23" s="79">
        <f>L23/'2022'!L23</f>
        <v>0</v>
      </c>
      <c r="N23" s="43">
        <f>N22</f>
        <v>0</v>
      </c>
      <c r="O23" s="79">
        <f>N23/'2022'!N23</f>
        <v>0</v>
      </c>
    </row>
    <row r="24" spans="1:15" ht="13.5" thickBot="1">
      <c r="A24" s="42" t="s">
        <v>156</v>
      </c>
      <c r="B24" s="43">
        <f>SUM(B23,B19)</f>
        <v>957326</v>
      </c>
      <c r="C24" s="79">
        <f>B24/'2022'!B24</f>
        <v>0.4655700074650637</v>
      </c>
      <c r="D24" s="43">
        <f>SUM(D23,D19)</f>
        <v>202742</v>
      </c>
      <c r="E24" s="79">
        <f>D24/'2022'!D24</f>
        <v>0.39478839286062006</v>
      </c>
      <c r="F24" s="43">
        <f>SUM(F23,F19)</f>
        <v>488070</v>
      </c>
      <c r="G24" s="79">
        <f>F24/'2022'!F24</f>
        <v>0.465642336845821</v>
      </c>
      <c r="H24" s="43">
        <f>SUM(H23,H19)</f>
        <v>720812</v>
      </c>
      <c r="I24" s="79">
        <f>H24/'2022'!H24</f>
        <v>0.4615524501316504</v>
      </c>
      <c r="J24" s="43">
        <f>SUM(J23,J19)</f>
        <v>238313</v>
      </c>
      <c r="K24" s="79">
        <f>J24/'2022'!J24</f>
        <v>0.49485856912068243</v>
      </c>
      <c r="L24" s="43">
        <f t="shared" si="0"/>
        <v>959125</v>
      </c>
      <c r="M24" s="79">
        <f>L24/'2022'!L24</f>
        <v>0.4694022874873366</v>
      </c>
      <c r="N24" s="43">
        <f>N22</f>
        <v>0</v>
      </c>
      <c r="O24" s="79">
        <f>N24/'2022'!N24</f>
        <v>0</v>
      </c>
    </row>
    <row r="25" spans="1:15" ht="13.5" thickBot="1">
      <c r="A25" s="42" t="s">
        <v>215</v>
      </c>
      <c r="B25" s="43">
        <f>SUM(B15,B24)</f>
        <v>2762483</v>
      </c>
      <c r="C25" s="79">
        <f>B25/'2022'!B25</f>
        <v>0.6699852056655026</v>
      </c>
      <c r="D25" s="43">
        <f>SUM(D15,D24)</f>
        <v>643114</v>
      </c>
      <c r="E25" s="79">
        <f>D25/'2022'!D25</f>
        <v>0.6301616572959393</v>
      </c>
      <c r="F25" s="43">
        <f>SUM(F15,F24)</f>
        <v>1480839</v>
      </c>
      <c r="G25" s="79">
        <f>F25/'2022'!F25</f>
        <v>0.6968499990823732</v>
      </c>
      <c r="H25" s="43">
        <f>SUM(H15,H24)</f>
        <v>2153954</v>
      </c>
      <c r="I25" s="79">
        <f>H25/'2022'!H25</f>
        <v>0.684750963408594</v>
      </c>
      <c r="J25" s="43">
        <f>SUM(J15,J24)</f>
        <v>619300</v>
      </c>
      <c r="K25" s="79">
        <f>J25/'2022'!J25</f>
        <v>0.65750009820565</v>
      </c>
      <c r="L25" s="43">
        <f t="shared" si="0"/>
        <v>2773254</v>
      </c>
      <c r="M25" s="79">
        <f>L25/'2022'!L25</f>
        <v>0.678471428644823</v>
      </c>
      <c r="N25" s="43">
        <f>N22</f>
        <v>0</v>
      </c>
      <c r="O25" s="79">
        <f>N25/'2022'!N25</f>
        <v>0</v>
      </c>
    </row>
    <row r="26" spans="1:15" ht="12.75">
      <c r="A26" s="66">
        <v>44927</v>
      </c>
      <c r="B26" s="51"/>
      <c r="C26" s="84">
        <f>B26/'2022'!B26</f>
        <v>0</v>
      </c>
      <c r="D26" s="51"/>
      <c r="E26" s="84">
        <f>D26/'2022'!D26</f>
        <v>0</v>
      </c>
      <c r="F26" s="51"/>
      <c r="G26" s="84">
        <f>F26/'2022'!F26</f>
        <v>0</v>
      </c>
      <c r="H26" s="51"/>
      <c r="I26" s="84">
        <f>H26/'2022'!H26</f>
        <v>0</v>
      </c>
      <c r="J26" s="51"/>
      <c r="K26" s="84">
        <f>J26/'2022'!J26</f>
        <v>0</v>
      </c>
      <c r="L26" s="51"/>
      <c r="M26" s="84">
        <f>L26/'2022'!L26</f>
        <v>0</v>
      </c>
      <c r="N26" s="51"/>
      <c r="O26" s="84">
        <f>N26/'2022'!N26</f>
        <v>0</v>
      </c>
    </row>
    <row r="27" spans="1:15" ht="12.75">
      <c r="A27" s="26" t="s">
        <v>11</v>
      </c>
      <c r="B27" s="27"/>
      <c r="C27" s="84">
        <f>B27/'2022'!B27</f>
        <v>0</v>
      </c>
      <c r="D27" s="27"/>
      <c r="E27" s="84">
        <f>D27/'2022'!D27</f>
        <v>0</v>
      </c>
      <c r="F27" s="27"/>
      <c r="G27" s="84">
        <f>F27/'2022'!F27</f>
        <v>0</v>
      </c>
      <c r="H27" s="27"/>
      <c r="I27" s="84">
        <f>H27/'2022'!H27</f>
        <v>0</v>
      </c>
      <c r="J27" s="27"/>
      <c r="K27" s="84">
        <f>J27/'2022'!J27</f>
        <v>0</v>
      </c>
      <c r="L27" s="27"/>
      <c r="M27" s="84">
        <f>L27/'2022'!L27</f>
        <v>0</v>
      </c>
      <c r="N27" s="27"/>
      <c r="O27" s="84">
        <f>N27/'2022'!N27</f>
        <v>0</v>
      </c>
    </row>
    <row r="28" spans="1:15" ht="13.5" thickBot="1">
      <c r="A28" s="58" t="s">
        <v>12</v>
      </c>
      <c r="B28" s="59"/>
      <c r="C28" s="85">
        <f>B28/'2022'!B28</f>
        <v>0</v>
      </c>
      <c r="D28" s="59"/>
      <c r="E28" s="85">
        <f>D28/'2022'!D28</f>
        <v>0</v>
      </c>
      <c r="F28" s="59"/>
      <c r="G28" s="85">
        <f>F28/'2022'!F28</f>
        <v>0</v>
      </c>
      <c r="H28" s="59"/>
      <c r="I28" s="85">
        <f>H28/'2022'!H28</f>
        <v>0</v>
      </c>
      <c r="J28" s="59"/>
      <c r="K28" s="85">
        <f>J28/'2022'!J28</f>
        <v>0</v>
      </c>
      <c r="L28" s="59"/>
      <c r="M28" s="85">
        <f>L28/'2022'!L28</f>
        <v>0</v>
      </c>
      <c r="N28" s="59"/>
      <c r="O28" s="85">
        <f>N28/'2022'!N28</f>
        <v>0</v>
      </c>
    </row>
    <row r="29" spans="1:15" ht="13.5" thickBot="1">
      <c r="A29" s="42" t="s">
        <v>28</v>
      </c>
      <c r="B29" s="43">
        <f>SUM(B26:B28)</f>
        <v>0</v>
      </c>
      <c r="C29" s="79">
        <f>B29/'2022'!B29</f>
        <v>0</v>
      </c>
      <c r="D29" s="43">
        <f>SUM(D26:D28)</f>
        <v>0</v>
      </c>
      <c r="E29" s="79">
        <f>D29/'2022'!D29</f>
        <v>0</v>
      </c>
      <c r="F29" s="43">
        <f>SUM(F26:F28)</f>
        <v>0</v>
      </c>
      <c r="G29" s="79">
        <f>F29/'2022'!F29</f>
        <v>0</v>
      </c>
      <c r="H29" s="43">
        <f>SUM(H26:H28)</f>
        <v>0</v>
      </c>
      <c r="I29" s="79">
        <f>H29/'2022'!H29</f>
        <v>0</v>
      </c>
      <c r="J29" s="43">
        <f>SUM(J26:J28)</f>
        <v>0</v>
      </c>
      <c r="K29" s="79">
        <f>J29/'2022'!J29</f>
        <v>0</v>
      </c>
      <c r="L29" s="43">
        <f t="shared" si="0"/>
        <v>0</v>
      </c>
      <c r="M29" s="79">
        <f>L29/'2022'!L29</f>
        <v>0</v>
      </c>
      <c r="N29" s="43">
        <f>N28</f>
        <v>0</v>
      </c>
      <c r="O29" s="79">
        <f>N29/'2022'!N29</f>
        <v>0</v>
      </c>
    </row>
    <row r="30" spans="1:15" ht="13.5" thickBot="1">
      <c r="A30" s="67" t="s">
        <v>216</v>
      </c>
      <c r="B30" s="68">
        <f>SUM(B11:B13,B16:B18,B20:B22,B26:B28)</f>
        <v>1789313</v>
      </c>
      <c r="C30" s="79">
        <f>B30/'2022'!B30</f>
        <v>0.44648283475239636</v>
      </c>
      <c r="D30" s="68">
        <f>SUM(D11:D13,D16:D18,D20:D22,D26:D28)</f>
        <v>412215</v>
      </c>
      <c r="E30" s="79">
        <f>D30/'2022'!D30</f>
        <v>0.414811303951432</v>
      </c>
      <c r="F30" s="68">
        <f>SUM(F11:F13,F16:F18,F20:F22,F26:F28)</f>
        <v>971719</v>
      </c>
      <c r="G30" s="79">
        <f>F30/'2022'!F30</f>
        <v>0.46638624204286333</v>
      </c>
      <c r="H30" s="68">
        <f>SUM(H11:H13,H16:H18,H20:H22,H26:H28)</f>
        <v>1413935</v>
      </c>
      <c r="I30" s="79">
        <f>H30/'2022'!H30</f>
        <v>0.45948020455933203</v>
      </c>
      <c r="J30" s="68">
        <f>SUM(J11:J13,J16:J18,J20:J22,J26:J28)</f>
        <v>375745</v>
      </c>
      <c r="K30" s="79">
        <f>J30/'2022'!J30</f>
        <v>0.412644949301377</v>
      </c>
      <c r="L30" s="68">
        <f t="shared" si="0"/>
        <v>1789680</v>
      </c>
      <c r="M30" s="79">
        <f>L30/'2022'!L30</f>
        <v>0.44878587982524815</v>
      </c>
      <c r="N30" s="68">
        <f>N28</f>
        <v>0</v>
      </c>
      <c r="O30" s="79">
        <f>N30/'2022'!N30</f>
        <v>0</v>
      </c>
    </row>
  </sheetData>
  <sheetProtection/>
  <mergeCells count="5">
    <mergeCell ref="A1:O1"/>
    <mergeCell ref="A3:A4"/>
    <mergeCell ref="B3:C3"/>
    <mergeCell ref="D3:M3"/>
    <mergeCell ref="N3:O3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168</v>
      </c>
      <c r="B5" s="43">
        <v>3565897</v>
      </c>
      <c r="C5" s="79">
        <f>B5/'2013'!B5</f>
        <v>1</v>
      </c>
      <c r="D5" s="43">
        <v>954584</v>
      </c>
      <c r="E5" s="79">
        <f>D5/'2013'!D5</f>
        <v>1</v>
      </c>
      <c r="F5" s="44">
        <v>2266767</v>
      </c>
      <c r="G5" s="79">
        <f>F5/'2013'!F5</f>
        <v>1</v>
      </c>
      <c r="H5" s="44">
        <v>3221350</v>
      </c>
      <c r="I5" s="79">
        <f>H5/'2013'!H5</f>
        <v>1</v>
      </c>
      <c r="J5" s="44">
        <v>285721</v>
      </c>
      <c r="K5" s="79">
        <f>J5/'2013'!J5</f>
        <v>1</v>
      </c>
      <c r="L5" s="44">
        <v>3507071</v>
      </c>
      <c r="M5" s="75">
        <f>L5/'2013'!L5</f>
        <v>1</v>
      </c>
      <c r="N5" s="49">
        <v>172245</v>
      </c>
      <c r="O5" s="45">
        <f>N5/'2013'!N5</f>
        <v>1</v>
      </c>
    </row>
    <row r="6" spans="1:15" ht="12.75">
      <c r="A6" s="66">
        <v>41640</v>
      </c>
      <c r="B6" s="51">
        <v>332916</v>
      </c>
      <c r="C6" s="84">
        <f>B6/'2013'!B6</f>
        <v>1.0637449435401929</v>
      </c>
      <c r="D6" s="51">
        <v>87405</v>
      </c>
      <c r="E6" s="84">
        <f>D6/'2013'!D6</f>
        <v>1.095973718197891</v>
      </c>
      <c r="F6" s="55">
        <v>184930</v>
      </c>
      <c r="G6" s="84">
        <f>F6/'2013'!F6</f>
        <v>1.0438527666924435</v>
      </c>
      <c r="H6" s="55">
        <v>272336</v>
      </c>
      <c r="I6" s="84">
        <f>H6/'2013'!H6</f>
        <v>1.0600361213178053</v>
      </c>
      <c r="J6" s="55">
        <v>19473</v>
      </c>
      <c r="K6" s="84">
        <f>J6/'2013'!J6</f>
        <v>0.208140491892643</v>
      </c>
      <c r="L6" s="52">
        <v>291809</v>
      </c>
      <c r="M6" s="53">
        <f>L6/'2013'!L6</f>
        <v>0.8326242834601634</v>
      </c>
      <c r="N6" s="57">
        <v>165683</v>
      </c>
      <c r="O6" s="53">
        <f>N6/'2013'!N6</f>
        <v>1.2296405696855448</v>
      </c>
    </row>
    <row r="7" spans="1:15" ht="12.75">
      <c r="A7" s="26" t="s">
        <v>11</v>
      </c>
      <c r="B7" s="27">
        <v>296427</v>
      </c>
      <c r="C7" s="84">
        <f>B7/'2013'!B7</f>
        <v>1.018170139831076</v>
      </c>
      <c r="D7" s="27">
        <v>71690</v>
      </c>
      <c r="E7" s="84">
        <f>D7/'2013'!D7</f>
        <v>1.0608639033990854</v>
      </c>
      <c r="F7" s="31">
        <v>182862</v>
      </c>
      <c r="G7" s="84">
        <f>F7/'2013'!F7</f>
        <v>0.9874931147328516</v>
      </c>
      <c r="H7" s="31">
        <v>254553</v>
      </c>
      <c r="I7" s="84">
        <f>H7/'2013'!H7</f>
        <v>1.0071136080394056</v>
      </c>
      <c r="J7" s="31">
        <v>49102</v>
      </c>
      <c r="K7" s="84">
        <f>J7/'2013'!J7</f>
        <v>1.3330980370863084</v>
      </c>
      <c r="L7" s="28">
        <v>303655</v>
      </c>
      <c r="M7" s="29">
        <f>L7/'2013'!L7</f>
        <v>1.0485759078414851</v>
      </c>
      <c r="N7" s="33">
        <v>158461</v>
      </c>
      <c r="O7" s="29">
        <f>N7/'2013'!N7</f>
        <v>1.1626751779294153</v>
      </c>
    </row>
    <row r="8" spans="1:15" ht="13.5" thickBot="1">
      <c r="A8" s="58" t="s">
        <v>12</v>
      </c>
      <c r="B8" s="59">
        <v>298734</v>
      </c>
      <c r="C8" s="85">
        <f>B8/'2013'!B8</f>
        <v>1.0182875491275494</v>
      </c>
      <c r="D8" s="59">
        <v>80160</v>
      </c>
      <c r="E8" s="85">
        <f>D8/'2013'!D8</f>
        <v>1.2000898270828655</v>
      </c>
      <c r="F8" s="63">
        <v>188584</v>
      </c>
      <c r="G8" s="85">
        <f>F8/'2013'!F8</f>
        <v>1.0046668229377544</v>
      </c>
      <c r="H8" s="63">
        <v>268744</v>
      </c>
      <c r="I8" s="85">
        <f>H8/'2013'!H8</f>
        <v>1.0559561183954609</v>
      </c>
      <c r="J8" s="63">
        <v>29151</v>
      </c>
      <c r="K8" s="85">
        <f>J8/'2013'!J8</f>
        <v>0.6009152563336151</v>
      </c>
      <c r="L8" s="60">
        <v>297895</v>
      </c>
      <c r="M8" s="61">
        <f>L8/'2013'!L8</f>
        <v>0.9831063911238425</v>
      </c>
      <c r="N8" s="41">
        <v>159301</v>
      </c>
      <c r="O8" s="61">
        <f>N8/'2013'!N8</f>
        <v>1.257844700977528</v>
      </c>
    </row>
    <row r="9" spans="1:15" ht="13.5" thickBot="1">
      <c r="A9" s="42" t="s">
        <v>25</v>
      </c>
      <c r="B9" s="43">
        <v>928077</v>
      </c>
      <c r="C9" s="79">
        <f>B9/'2013'!B9</f>
        <v>1.0341013424374241</v>
      </c>
      <c r="D9" s="43">
        <v>239255</v>
      </c>
      <c r="E9" s="79">
        <f>D9/'2013'!D9</f>
        <v>1.1173717909799508</v>
      </c>
      <c r="F9" s="43">
        <v>556376</v>
      </c>
      <c r="G9" s="79">
        <f>F9/'2013'!F9</f>
        <v>1.0115062894625368</v>
      </c>
      <c r="H9" s="43">
        <v>795632</v>
      </c>
      <c r="I9" s="79">
        <f>H9/'2013'!H9</f>
        <v>1.041171467081932</v>
      </c>
      <c r="J9" s="43">
        <v>97726</v>
      </c>
      <c r="K9" s="79">
        <f>J9/'2013'!J9</f>
        <v>0.5462574272921895</v>
      </c>
      <c r="L9" s="43">
        <v>893358</v>
      </c>
      <c r="M9" s="45">
        <f>L9/'2013'!L9</f>
        <v>0.9472860473919779</v>
      </c>
      <c r="N9" s="49">
        <v>159301</v>
      </c>
      <c r="O9" s="45">
        <f>N9/'2013'!N9</f>
        <v>1.257844700977528</v>
      </c>
    </row>
    <row r="10" spans="1:15" ht="13.5" thickBot="1">
      <c r="A10" s="67" t="s">
        <v>169</v>
      </c>
      <c r="B10" s="68">
        <v>3666017</v>
      </c>
      <c r="C10" s="79">
        <f>B10/'2013'!B10</f>
        <v>1.0266444648129462</v>
      </c>
      <c r="D10" s="68">
        <v>927924</v>
      </c>
      <c r="E10" s="79">
        <f>D10/'2013'!D10</f>
        <v>0.2598591436883922</v>
      </c>
      <c r="F10" s="72">
        <v>2235962</v>
      </c>
      <c r="G10" s="79">
        <f>F10/'2013'!F10</f>
        <v>0.626166766502197</v>
      </c>
      <c r="H10" s="72">
        <v>3163886</v>
      </c>
      <c r="I10" s="79">
        <f>H10/'2013'!H10</f>
        <v>0.8860259101905893</v>
      </c>
      <c r="J10" s="72">
        <v>467479</v>
      </c>
      <c r="K10" s="79">
        <f>J10/'2013'!J10</f>
        <v>0.13091448505729553</v>
      </c>
      <c r="L10" s="69">
        <v>3631365</v>
      </c>
      <c r="M10" s="70">
        <f>L10/'2013'!L10</f>
        <v>1.0169403952478848</v>
      </c>
      <c r="N10" s="74">
        <v>159301</v>
      </c>
      <c r="O10" s="70">
        <f>N10/'2013'!N10</f>
        <v>1.257844700977528</v>
      </c>
    </row>
    <row r="11" spans="1:15" ht="12.75">
      <c r="A11" s="50" t="s">
        <v>13</v>
      </c>
      <c r="B11" s="51">
        <v>302622</v>
      </c>
      <c r="C11" s="84">
        <f>B11/'2013'!B11</f>
        <v>0.9777454686439857</v>
      </c>
      <c r="D11" s="51">
        <v>77549</v>
      </c>
      <c r="E11" s="84">
        <f>D11/'2013'!D11</f>
        <v>1.054959256689657</v>
      </c>
      <c r="F11" s="55">
        <v>190997</v>
      </c>
      <c r="G11" s="84">
        <f>F11/'2013'!F11</f>
        <v>1.01143843632339</v>
      </c>
      <c r="H11" s="55">
        <v>268546</v>
      </c>
      <c r="I11" s="84">
        <f>H11/'2013'!H11</f>
        <v>1.0236329122609074</v>
      </c>
      <c r="J11" s="55">
        <v>56180</v>
      </c>
      <c r="K11" s="84">
        <f>J11/'2013'!J11</f>
        <v>0.8151243434607237</v>
      </c>
      <c r="L11" s="52">
        <v>324726</v>
      </c>
      <c r="M11" s="84">
        <f>L11/'2013'!L11</f>
        <v>0.9802516391562119</v>
      </c>
      <c r="N11" s="25">
        <v>137199</v>
      </c>
      <c r="O11" s="84">
        <f>N11/'2013'!N11</f>
        <v>1.308064869812274</v>
      </c>
    </row>
    <row r="12" spans="1:15" ht="12.75">
      <c r="A12" s="26" t="s">
        <v>14</v>
      </c>
      <c r="B12" s="27">
        <v>262358</v>
      </c>
      <c r="C12" s="84">
        <f>B12/'2013'!B12</f>
        <v>0.9438458522054777</v>
      </c>
      <c r="D12" s="27">
        <v>73515</v>
      </c>
      <c r="E12" s="84">
        <f>D12/'2013'!D12</f>
        <v>1.0000272060723954</v>
      </c>
      <c r="F12" s="31">
        <v>183908</v>
      </c>
      <c r="G12" s="84">
        <f>F12/'2013'!F12</f>
        <v>1.0743607568685412</v>
      </c>
      <c r="H12" s="31">
        <v>257423</v>
      </c>
      <c r="I12" s="84">
        <f>H12/'2013'!H12</f>
        <v>1.052028672780475</v>
      </c>
      <c r="J12" s="31">
        <v>28414</v>
      </c>
      <c r="K12" s="84">
        <f>J12/'2013'!J12</f>
        <v>1.1753950525357821</v>
      </c>
      <c r="L12" s="28">
        <v>285837</v>
      </c>
      <c r="M12" s="84">
        <f>L12/'2013'!L12</f>
        <v>1.0631206623373726</v>
      </c>
      <c r="N12" s="33">
        <v>113718</v>
      </c>
      <c r="O12" s="84">
        <f>N12/'2013'!N12</f>
        <v>0.9976138257741907</v>
      </c>
    </row>
    <row r="13" spans="1:15" ht="13.5" thickBot="1">
      <c r="A13" s="58" t="s">
        <v>15</v>
      </c>
      <c r="B13" s="59">
        <v>257204</v>
      </c>
      <c r="C13" s="85">
        <f>B13/'2013'!B13</f>
        <v>0.89269438881581</v>
      </c>
      <c r="D13" s="59">
        <v>70805</v>
      </c>
      <c r="E13" s="85">
        <f>D13/'2013'!D13</f>
        <v>1.0337854608634711</v>
      </c>
      <c r="F13" s="63">
        <v>192811</v>
      </c>
      <c r="G13" s="85">
        <f>F13/'2013'!F13</f>
        <v>1.0613897467232563</v>
      </c>
      <c r="H13" s="63">
        <v>263616</v>
      </c>
      <c r="I13" s="85">
        <f>H13/'2013'!H13</f>
        <v>1.0538317009794123</v>
      </c>
      <c r="J13" s="63">
        <v>15049</v>
      </c>
      <c r="K13" s="85">
        <f>J13/'2013'!J13</f>
        <v>1.7700541049164902</v>
      </c>
      <c r="L13" s="60">
        <v>278665</v>
      </c>
      <c r="M13" s="85">
        <f>L13/'2013'!L13</f>
        <v>1.077374232559578</v>
      </c>
      <c r="N13" s="65">
        <v>92255</v>
      </c>
      <c r="O13" s="85">
        <f>N13/'2013'!N13</f>
        <v>0.6430802046592033</v>
      </c>
    </row>
    <row r="14" spans="1:15" ht="13.5" thickBot="1">
      <c r="A14" s="42" t="s">
        <v>16</v>
      </c>
      <c r="B14" s="43">
        <f>SUM(B11:B13)</f>
        <v>822184</v>
      </c>
      <c r="C14" s="79">
        <f>B14/'2013'!B14</f>
        <v>0.9389971196827768</v>
      </c>
      <c r="D14" s="43">
        <f>SUM(D11:D13)</f>
        <v>221869</v>
      </c>
      <c r="E14" s="79">
        <f>D14/'2013'!D14</f>
        <v>1.0294924204108338</v>
      </c>
      <c r="F14" s="43">
        <f>SUM(F11:F13)</f>
        <v>567716</v>
      </c>
      <c r="G14" s="79">
        <f>F14/'2013'!F14</f>
        <v>1.0480749526930355</v>
      </c>
      <c r="H14" s="43">
        <f>SUM(H11:H13)</f>
        <v>789585</v>
      </c>
      <c r="I14" s="79">
        <f>H14/'2013'!H14</f>
        <v>1.042785939555302</v>
      </c>
      <c r="J14" s="43">
        <f>SUM(J11:J13)</f>
        <v>99643</v>
      </c>
      <c r="K14" s="79">
        <f>J14/'2013'!J14</f>
        <v>0.980757495226284</v>
      </c>
      <c r="L14" s="43">
        <f>SUM(L11:L13)</f>
        <v>889228</v>
      </c>
      <c r="M14" s="79">
        <f>L14/'2013'!L14</f>
        <v>1.0354477134000788</v>
      </c>
      <c r="N14" s="49">
        <f>N13</f>
        <v>92255</v>
      </c>
      <c r="O14" s="79">
        <f>N14/'2013'!N14</f>
        <v>0.6430802046592033</v>
      </c>
    </row>
    <row r="15" spans="1:15" ht="13.5" thickBot="1">
      <c r="A15" s="42" t="s">
        <v>155</v>
      </c>
      <c r="B15" s="43">
        <f>SUM(B6:B8,B11:B13)</f>
        <v>1750261</v>
      </c>
      <c r="C15" s="79">
        <f>B15/'2013'!B15</f>
        <v>0.9871358716801931</v>
      </c>
      <c r="D15" s="43">
        <f>SUM(D6:D8,D11:D13)</f>
        <v>461124</v>
      </c>
      <c r="E15" s="79">
        <f>D15/'2013'!D15</f>
        <v>1.07328994776974</v>
      </c>
      <c r="F15" s="43">
        <f>SUM(F6:F8,F11:F13)</f>
        <v>1124092</v>
      </c>
      <c r="G15" s="79">
        <f>F15/'2013'!F15</f>
        <v>1.0296504055061637</v>
      </c>
      <c r="H15" s="43">
        <f>SUM(H6:H8,H11:H13)</f>
        <v>1585218</v>
      </c>
      <c r="I15" s="79">
        <f>H15/'2013'!H15</f>
        <v>1.0419756559600042</v>
      </c>
      <c r="J15" s="43">
        <f>SUM(J6:J8,J11:J13)</f>
        <v>197369</v>
      </c>
      <c r="K15" s="79">
        <f>J15/'2013'!J15</f>
        <v>0.7036353070777436</v>
      </c>
      <c r="L15" s="43">
        <f>SUM(L6:L8,L11:L13)</f>
        <v>1782587</v>
      </c>
      <c r="M15" s="79">
        <f>L15/'2013'!L15</f>
        <v>0.9893054776266929</v>
      </c>
      <c r="N15" s="49">
        <f>N13</f>
        <v>92255</v>
      </c>
      <c r="O15" s="79">
        <f>N15/'2013'!N15</f>
        <v>0.6430802046592033</v>
      </c>
    </row>
    <row r="16" spans="1:15" ht="12.75">
      <c r="A16" s="50" t="s">
        <v>17</v>
      </c>
      <c r="B16" s="51">
        <v>310101</v>
      </c>
      <c r="C16" s="84">
        <f>B16/'2013'!B16</f>
        <v>1.0044928315528288</v>
      </c>
      <c r="D16" s="51">
        <v>88733</v>
      </c>
      <c r="E16" s="84">
        <f>D16/'2013'!D16</f>
        <v>1.0721466373456416</v>
      </c>
      <c r="F16" s="55">
        <v>186086</v>
      </c>
      <c r="G16" s="84">
        <f>F16/'2013'!F16</f>
        <v>0.9727291260461153</v>
      </c>
      <c r="H16" s="20">
        <v>274819</v>
      </c>
      <c r="I16" s="84">
        <f>H16/'2013'!H16</f>
        <v>1.0027475133726913</v>
      </c>
      <c r="J16" s="20">
        <v>26409</v>
      </c>
      <c r="K16" s="84">
        <f>J16/'2013'!J16</f>
        <v>0.4357273672226897</v>
      </c>
      <c r="L16" s="52">
        <v>301228</v>
      </c>
      <c r="M16" s="84">
        <f>L16/'2013'!L16</f>
        <v>0.9000612534548442</v>
      </c>
      <c r="N16" s="57">
        <v>101127</v>
      </c>
      <c r="O16" s="84">
        <f>N16/'2013'!N16</f>
        <v>0.8606699688505336</v>
      </c>
    </row>
    <row r="17" spans="1:15" ht="12.75">
      <c r="A17" s="26" t="s">
        <v>18</v>
      </c>
      <c r="B17" s="27">
        <v>329741</v>
      </c>
      <c r="C17" s="84">
        <f>B17/'2013'!B17</f>
        <v>1.037182310015098</v>
      </c>
      <c r="D17" s="27">
        <v>89325</v>
      </c>
      <c r="E17" s="84">
        <f>D17/'2013'!D17</f>
        <v>1.0613081447157369</v>
      </c>
      <c r="F17" s="31">
        <v>183147</v>
      </c>
      <c r="G17" s="84">
        <f>F17/'2013'!F17</f>
        <v>0.9821320363150811</v>
      </c>
      <c r="H17" s="28">
        <v>272472</v>
      </c>
      <c r="I17" s="84">
        <f>H17/'2013'!H17</f>
        <v>1.006754260208983</v>
      </c>
      <c r="J17" s="28">
        <v>35955</v>
      </c>
      <c r="K17" s="84">
        <f>J17/'2013'!J17</f>
        <v>0.7560719167279991</v>
      </c>
      <c r="L17" s="28">
        <v>308427</v>
      </c>
      <c r="M17" s="84">
        <f>L17/'2013'!L17</f>
        <v>0.9692896583584486</v>
      </c>
      <c r="N17" s="33">
        <v>122436</v>
      </c>
      <c r="O17" s="84">
        <f>N17/'2013'!N17</f>
        <v>1.0444975260194507</v>
      </c>
    </row>
    <row r="18" spans="1:15" ht="13.5" thickBot="1">
      <c r="A18" s="58" t="s">
        <v>19</v>
      </c>
      <c r="B18" s="59">
        <v>286905</v>
      </c>
      <c r="C18" s="82">
        <f>B18/'2013'!B18</f>
        <v>0.9652658387976947</v>
      </c>
      <c r="D18" s="59">
        <v>75626</v>
      </c>
      <c r="E18" s="82">
        <f>D18/'2013'!D18</f>
        <v>1.0287292216448567</v>
      </c>
      <c r="F18" s="60">
        <v>178333</v>
      </c>
      <c r="G18" s="82">
        <f>F18/'2013'!F18</f>
        <v>0.9523740861197003</v>
      </c>
      <c r="H18" s="36">
        <v>253959</v>
      </c>
      <c r="I18" s="82">
        <f>H18/'2013'!H18</f>
        <v>0.973899871531839</v>
      </c>
      <c r="J18" s="60">
        <v>17663</v>
      </c>
      <c r="K18" s="82">
        <f>J18/'2013'!J18</f>
        <v>0.40976684839345784</v>
      </c>
      <c r="L18" s="60">
        <v>271622</v>
      </c>
      <c r="M18" s="82">
        <f>L18/'2013'!L18</f>
        <v>0.8938756705169973</v>
      </c>
      <c r="N18" s="65">
        <v>137718</v>
      </c>
      <c r="O18" s="82">
        <f>N18/'2013'!N18</f>
        <v>1.2451448410545731</v>
      </c>
    </row>
    <row r="19" spans="1:15" ht="13.5" thickBot="1">
      <c r="A19" s="42" t="s">
        <v>20</v>
      </c>
      <c r="B19" s="43">
        <f>SUM(B16:B18)</f>
        <v>926747</v>
      </c>
      <c r="C19" s="79">
        <f>B19/'2013'!B19</f>
        <v>1.0031216749669594</v>
      </c>
      <c r="D19" s="43">
        <f>SUM(D16:D18)</f>
        <v>253684</v>
      </c>
      <c r="E19" s="79">
        <f>D19/'2013'!D19</f>
        <v>1.0550779609134882</v>
      </c>
      <c r="F19" s="43">
        <f>SUM(F16:F18)</f>
        <v>547566</v>
      </c>
      <c r="G19" s="79">
        <f>F19/'2013'!F19</f>
        <v>0.969086761304207</v>
      </c>
      <c r="H19" s="43">
        <f>SUM(H16:H18)</f>
        <v>801250</v>
      </c>
      <c r="I19" s="79">
        <f>H19/'2013'!H19</f>
        <v>0.9947546478785809</v>
      </c>
      <c r="J19" s="43">
        <f>SUM(J16:J18)</f>
        <v>80027</v>
      </c>
      <c r="K19" s="79">
        <f>J19/'2013'!J19</f>
        <v>0.5290376746061651</v>
      </c>
      <c r="L19" s="43">
        <f>SUM(L16:L18)</f>
        <v>881277</v>
      </c>
      <c r="M19" s="79">
        <f>L19/'2013'!L19</f>
        <v>0.9211210104270317</v>
      </c>
      <c r="N19" s="49">
        <f>N18</f>
        <v>137718</v>
      </c>
      <c r="O19" s="79">
        <f>N19/'2013'!N19</f>
        <v>1.2451448410545731</v>
      </c>
    </row>
    <row r="20" spans="1:15" ht="12.75">
      <c r="A20" s="50" t="s">
        <v>21</v>
      </c>
      <c r="B20" s="19">
        <v>304237</v>
      </c>
      <c r="C20" s="84">
        <f>B20/'2013'!B20</f>
        <v>1.0502737560153828</v>
      </c>
      <c r="D20" s="19">
        <v>82003</v>
      </c>
      <c r="E20" s="84">
        <f>D20/'2013'!D20</f>
        <v>1.1107453912525227</v>
      </c>
      <c r="F20" s="23">
        <v>188851</v>
      </c>
      <c r="G20" s="84">
        <f>F20/'2013'!F20</f>
        <v>1.0333561325271539</v>
      </c>
      <c r="H20" s="20">
        <v>270854</v>
      </c>
      <c r="I20" s="84">
        <f>H20/'2013'!H20</f>
        <v>1.0556194291905543</v>
      </c>
      <c r="J20" s="20">
        <v>50515</v>
      </c>
      <c r="K20" s="84">
        <f>J20/'2013'!J20</f>
        <v>1.31604314297624</v>
      </c>
      <c r="L20" s="20">
        <v>321369</v>
      </c>
      <c r="M20" s="84">
        <f>L20/'2013'!L20</f>
        <v>1.0895083178796272</v>
      </c>
      <c r="N20" s="25">
        <v>120585</v>
      </c>
      <c r="O20" s="84">
        <f>N20/'2013'!N20</f>
        <v>1.1452872122179165</v>
      </c>
    </row>
    <row r="21" spans="1:15" ht="12.75">
      <c r="A21" s="26" t="s">
        <v>22</v>
      </c>
      <c r="B21" s="51">
        <v>327338</v>
      </c>
      <c r="C21" s="84">
        <f>B21/'2013'!B21</f>
        <v>1.0230815150975299</v>
      </c>
      <c r="D21" s="51">
        <v>86067</v>
      </c>
      <c r="E21" s="84">
        <f>D21/'2013'!D21</f>
        <v>1.093580849279561</v>
      </c>
      <c r="F21" s="55">
        <v>183887</v>
      </c>
      <c r="G21" s="84">
        <f>F21/'2013'!F21</f>
        <v>0.9327689318812423</v>
      </c>
      <c r="H21" s="52">
        <v>269954</v>
      </c>
      <c r="I21" s="84">
        <f>H21/'2013'!H21</f>
        <v>0.9786544471110273</v>
      </c>
      <c r="J21" s="52">
        <v>33796</v>
      </c>
      <c r="K21" s="84">
        <f>J21/'2013'!J21</f>
        <v>1.9939819458375125</v>
      </c>
      <c r="L21" s="52">
        <v>303750</v>
      </c>
      <c r="M21" s="84">
        <f>L21/'2013'!L21</f>
        <v>1.037429429183274</v>
      </c>
      <c r="N21" s="57">
        <v>144177</v>
      </c>
      <c r="O21" s="84">
        <f>N21/'2013'!N21</f>
        <v>1.1052534745912133</v>
      </c>
    </row>
    <row r="22" spans="1:15" ht="13.5" thickBot="1">
      <c r="A22" s="58" t="s">
        <v>23</v>
      </c>
      <c r="B22" s="59">
        <v>337921</v>
      </c>
      <c r="C22" s="85">
        <f>B22/'2013'!B22</f>
        <v>1.0275808800946324</v>
      </c>
      <c r="D22" s="59">
        <v>88906</v>
      </c>
      <c r="E22" s="85">
        <f>D22/'2013'!D22</f>
        <v>1.108747162846382</v>
      </c>
      <c r="F22" s="63">
        <v>179012</v>
      </c>
      <c r="G22" s="85">
        <f>F22/'2013'!F22</f>
        <v>0.9276146356377053</v>
      </c>
      <c r="H22" s="60">
        <v>267918</v>
      </c>
      <c r="I22" s="85">
        <f>H22/'2013'!H22</f>
        <v>0.9807882386534196</v>
      </c>
      <c r="J22" s="60">
        <v>57973</v>
      </c>
      <c r="K22" s="85">
        <f>J22/'2013'!J22</f>
        <v>0.9418387405975338</v>
      </c>
      <c r="L22" s="60">
        <v>325891</v>
      </c>
      <c r="M22" s="85">
        <f>L22/'2013'!L22</f>
        <v>0.9736256382219115</v>
      </c>
      <c r="N22" s="65">
        <v>156206</v>
      </c>
      <c r="O22" s="85">
        <f>N22/'2013'!N22</f>
        <v>1.2531568391496188</v>
      </c>
    </row>
    <row r="23" spans="1:15" ht="13.5" thickBot="1">
      <c r="A23" s="42" t="s">
        <v>24</v>
      </c>
      <c r="B23" s="43">
        <f>SUM(B20:B22)</f>
        <v>969496</v>
      </c>
      <c r="C23" s="79">
        <f>B23/'2013'!B23</f>
        <v>1.033051387459269</v>
      </c>
      <c r="D23" s="43">
        <f>SUM(D20:D22)</f>
        <v>256976</v>
      </c>
      <c r="E23" s="79">
        <f>D23/'2013'!D23</f>
        <v>1.1042519820381154</v>
      </c>
      <c r="F23" s="43">
        <f>SUM(F20:F22)</f>
        <v>551750</v>
      </c>
      <c r="G23" s="79">
        <f>F23/'2013'!F23</f>
        <v>0.9631212284661455</v>
      </c>
      <c r="H23" s="43">
        <f>SUM(H20:H22)</f>
        <v>808726</v>
      </c>
      <c r="I23" s="79">
        <f>H23/'2013'!H23</f>
        <v>1.003891552909603</v>
      </c>
      <c r="J23" s="43">
        <f>SUM(J20:J22)</f>
        <v>142284</v>
      </c>
      <c r="K23" s="79">
        <f>J23/'2013'!J23</f>
        <v>1.2172886402135414</v>
      </c>
      <c r="L23" s="43">
        <f>SUM(L20:L22)</f>
        <v>951010</v>
      </c>
      <c r="M23" s="79">
        <f>L23/'2013'!L23</f>
        <v>1.0309308524765388</v>
      </c>
      <c r="N23" s="49">
        <f>N22</f>
        <v>156206</v>
      </c>
      <c r="O23" s="79">
        <f>N23/'2013'!N23</f>
        <v>1.2531568391496188</v>
      </c>
    </row>
    <row r="24" spans="1:15" ht="13.5" thickBot="1">
      <c r="A24" s="42" t="s">
        <v>156</v>
      </c>
      <c r="B24" s="43">
        <f>SUM(B23,B19)</f>
        <v>1896243</v>
      </c>
      <c r="C24" s="79">
        <f>B24/'2013'!B24</f>
        <v>1.0182039701644328</v>
      </c>
      <c r="D24" s="43">
        <f>SUM(D23,D19)</f>
        <v>510660</v>
      </c>
      <c r="E24" s="79">
        <f>D24/'2013'!D24</f>
        <v>1.0792634987192384</v>
      </c>
      <c r="F24" s="43">
        <f>SUM(F23,F19)</f>
        <v>1099316</v>
      </c>
      <c r="G24" s="79">
        <f>F24/'2013'!F24</f>
        <v>0.9660834336634707</v>
      </c>
      <c r="H24" s="43">
        <f>SUM(H23,H19)</f>
        <v>1609976</v>
      </c>
      <c r="I24" s="79">
        <f>H24/'2013'!H24</f>
        <v>0.9993234293318833</v>
      </c>
      <c r="J24" s="43">
        <f>SUM(J23,J19)</f>
        <v>222311</v>
      </c>
      <c r="K24" s="79">
        <f>J24/'2013'!J24</f>
        <v>0.8290391751039511</v>
      </c>
      <c r="L24" s="43">
        <f>SUM(L23,L19)</f>
        <v>1832287</v>
      </c>
      <c r="M24" s="79">
        <f>L24/'2013'!L24</f>
        <v>0.9750247575990264</v>
      </c>
      <c r="N24" s="49">
        <f>N22</f>
        <v>156206</v>
      </c>
      <c r="O24" s="79">
        <f>N24/'2013'!N24</f>
        <v>1.2531568391496188</v>
      </c>
    </row>
    <row r="25" spans="1:15" ht="13.5" thickBot="1">
      <c r="A25" s="42" t="s">
        <v>170</v>
      </c>
      <c r="B25" s="43">
        <f>SUM(B15,B24)</f>
        <v>3646504</v>
      </c>
      <c r="C25" s="79">
        <f>B25/'2013'!B25</f>
        <v>1.003051374383804</v>
      </c>
      <c r="D25" s="43">
        <f>SUM(D15,D24)</f>
        <v>971784</v>
      </c>
      <c r="E25" s="79">
        <f>D25/'2013'!D25</f>
        <v>1.0764207037722975</v>
      </c>
      <c r="F25" s="43">
        <f>SUM(F15,F24)</f>
        <v>2223408</v>
      </c>
      <c r="G25" s="79">
        <f>F25/'2013'!F25</f>
        <v>0.9972085079510878</v>
      </c>
      <c r="H25" s="43">
        <f>SUM(H15,H24)</f>
        <v>3195194</v>
      </c>
      <c r="I25" s="79">
        <f>H25/'2013'!H25</f>
        <v>1.0200387942373064</v>
      </c>
      <c r="J25" s="43">
        <f>SUM(J15,J24)</f>
        <v>419680</v>
      </c>
      <c r="K25" s="79">
        <f>J25/'2013'!J25</f>
        <v>0.7649265292880395</v>
      </c>
      <c r="L25" s="43">
        <f>SUM(L15,L24)</f>
        <v>3614874</v>
      </c>
      <c r="M25" s="79">
        <f>L25/'2013'!L25</f>
        <v>0.9820150510258137</v>
      </c>
      <c r="N25" s="49">
        <f>N22</f>
        <v>156206</v>
      </c>
      <c r="O25" s="79">
        <f>N25/'2013'!N25</f>
        <v>1.2531568391496188</v>
      </c>
    </row>
    <row r="26" spans="1:15" ht="12.75">
      <c r="A26" s="66">
        <v>41640</v>
      </c>
      <c r="B26" s="51">
        <v>332606</v>
      </c>
      <c r="C26" s="84">
        <f>B26/'2013'!B26</f>
        <v>0.9990688341803938</v>
      </c>
      <c r="D26" s="51">
        <v>96786</v>
      </c>
      <c r="E26" s="84">
        <f>D26/'2013'!D26</f>
        <v>1.1073279560665865</v>
      </c>
      <c r="F26" s="55">
        <v>173293</v>
      </c>
      <c r="G26" s="84">
        <f>F26/'2013'!F26</f>
        <v>0.9370734872654518</v>
      </c>
      <c r="H26" s="55">
        <v>270079</v>
      </c>
      <c r="I26" s="84">
        <f>H26/'2013'!H26</f>
        <v>0.9917124434522061</v>
      </c>
      <c r="J26" s="55">
        <v>53607</v>
      </c>
      <c r="K26" s="84">
        <f>J26/'2013'!J26</f>
        <v>2.752888615005392</v>
      </c>
      <c r="L26" s="52">
        <v>275439</v>
      </c>
      <c r="M26" s="84">
        <f>L26/'2013'!L26</f>
        <v>0.9439016617033744</v>
      </c>
      <c r="N26" s="57">
        <v>213369</v>
      </c>
      <c r="O26" s="84">
        <f>N26/'2013'!N26</f>
        <v>1.287814682254667</v>
      </c>
    </row>
    <row r="27" spans="1:15" ht="12.75">
      <c r="A27" s="26" t="s">
        <v>11</v>
      </c>
      <c r="B27" s="27">
        <v>304283</v>
      </c>
      <c r="C27" s="84">
        <v>1.0265023091688679</v>
      </c>
      <c r="D27" s="27">
        <v>79993</v>
      </c>
      <c r="E27" s="84">
        <v>1.1158181057330172</v>
      </c>
      <c r="F27" s="31">
        <v>163355</v>
      </c>
      <c r="G27" s="84">
        <v>0.8933239273331802</v>
      </c>
      <c r="H27" s="31">
        <v>243348</v>
      </c>
      <c r="I27" s="84">
        <v>0.9559816619721629</v>
      </c>
      <c r="J27" s="31">
        <v>48636</v>
      </c>
      <c r="K27" s="84">
        <v>0.9905095515457619</v>
      </c>
      <c r="L27" s="28">
        <v>291984</v>
      </c>
      <c r="M27" s="84">
        <v>0.9615649338887883</v>
      </c>
      <c r="N27" s="33">
        <v>177422</v>
      </c>
      <c r="O27" s="84">
        <v>1.11965720271865</v>
      </c>
    </row>
    <row r="28" spans="1:15" ht="13.5" thickBot="1">
      <c r="A28" s="58" t="s">
        <v>12</v>
      </c>
      <c r="B28" s="59">
        <v>307232</v>
      </c>
      <c r="C28" s="85">
        <v>1.0284467117904224</v>
      </c>
      <c r="D28" s="59">
        <v>76760</v>
      </c>
      <c r="E28" s="85">
        <v>0.9575848303393214</v>
      </c>
      <c r="F28" s="63">
        <v>195612</v>
      </c>
      <c r="G28" s="85">
        <v>1.0372672124888644</v>
      </c>
      <c r="H28" s="63">
        <v>272372</v>
      </c>
      <c r="I28" s="85">
        <v>1.0134998362754146</v>
      </c>
      <c r="J28" s="63">
        <v>94787</v>
      </c>
      <c r="K28" s="85">
        <v>3.2515865664985766</v>
      </c>
      <c r="L28" s="60">
        <v>367159</v>
      </c>
      <c r="M28" s="85">
        <v>1.232511455378573</v>
      </c>
      <c r="N28" s="41">
        <v>117499</v>
      </c>
      <c r="O28" s="85">
        <v>0.7375911011230313</v>
      </c>
    </row>
    <row r="29" spans="1:15" ht="13.5" thickBot="1">
      <c r="A29" s="42" t="s">
        <v>25</v>
      </c>
      <c r="B29" s="43">
        <f>SUM(B26:B28)</f>
        <v>944121</v>
      </c>
      <c r="C29" s="79">
        <f>B29/'2013'!B29</f>
        <v>1.017287358699763</v>
      </c>
      <c r="D29" s="43">
        <f>SUM(D26:D28)</f>
        <v>253539</v>
      </c>
      <c r="E29" s="79">
        <f>D29/'2013'!D29</f>
        <v>1.0597019915989216</v>
      </c>
      <c r="F29" s="47">
        <f>SUM(F26:F28)</f>
        <v>532260</v>
      </c>
      <c r="G29" s="79">
        <f>F29/'2013'!F29</f>
        <v>0.9566552115835334</v>
      </c>
      <c r="H29" s="47">
        <v>795632</v>
      </c>
      <c r="I29" s="79">
        <f>H29/'2013'!H29</f>
        <v>1</v>
      </c>
      <c r="J29" s="47">
        <f>SUM(J26:J28)</f>
        <v>197030</v>
      </c>
      <c r="K29" s="79">
        <f>J29/'2013'!J29</f>
        <v>2.0161471870331336</v>
      </c>
      <c r="L29" s="44">
        <f>H29+J29</f>
        <v>992662</v>
      </c>
      <c r="M29" s="45">
        <f>L29/'2013'!L29</f>
        <v>1.1111581247383469</v>
      </c>
      <c r="N29" s="49">
        <f>N28</f>
        <v>117499</v>
      </c>
      <c r="O29" s="45">
        <f>N29/'2013'!N29</f>
        <v>0.7375911011230313</v>
      </c>
    </row>
    <row r="30" spans="1:15" ht="13.5" thickBot="1">
      <c r="A30" s="67" t="s">
        <v>171</v>
      </c>
      <c r="B30" s="68">
        <f>SUM(B11:B13,B16:B18,B20:B22,B26:B28)</f>
        <v>3662548</v>
      </c>
      <c r="C30" s="79">
        <f>B30/'2013'!B30</f>
        <v>0.9990537414310954</v>
      </c>
      <c r="D30" s="68">
        <f>SUM(D11:D13,D16:D18,D20:D22,D26:D28)</f>
        <v>986068</v>
      </c>
      <c r="E30" s="79">
        <f>D30/'2013'!D30</f>
        <v>1.062660304076627</v>
      </c>
      <c r="F30" s="72">
        <f>SUM(F11:F13,F16:F18,F20:F22,F26:F28)</f>
        <v>2199292</v>
      </c>
      <c r="G30" s="79">
        <f>F30/'2013'!F30</f>
        <v>0.9835999001771945</v>
      </c>
      <c r="H30" s="72">
        <f>SUM(H11:H13,H16:H18,H20:H22,H26:H28)</f>
        <v>3185360</v>
      </c>
      <c r="I30" s="79">
        <f>H30/'2013'!H30</f>
        <v>1.0067872230541808</v>
      </c>
      <c r="J30" s="72">
        <f>SUM(J11:J13,J16:J18,J20:J22,J26:J28)</f>
        <v>518984</v>
      </c>
      <c r="K30" s="79">
        <f>J30/'2013'!J30</f>
        <v>1.1101760720802432</v>
      </c>
      <c r="L30" s="69">
        <f>H30+J30</f>
        <v>3704344</v>
      </c>
      <c r="M30" s="70">
        <f>L30/'2013'!L30</f>
        <v>1.020096850633302</v>
      </c>
      <c r="N30" s="74">
        <f>N29</f>
        <v>117499</v>
      </c>
      <c r="O30" s="70">
        <f>N30/'2013'!N30</f>
        <v>0.7375911011230313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5" sqref="B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162</v>
      </c>
      <c r="B5" s="43">
        <v>3565897</v>
      </c>
      <c r="C5" s="79">
        <f>B5/'2012'!B5</f>
        <v>0.9003321680352144</v>
      </c>
      <c r="D5" s="43">
        <v>954584</v>
      </c>
      <c r="E5" s="79">
        <f>D5/'2012'!D5</f>
        <v>0.937404193348502</v>
      </c>
      <c r="F5" s="44">
        <v>2266767</v>
      </c>
      <c r="G5" s="79">
        <f>F5/'2012'!F5</f>
        <v>0.9252404770437589</v>
      </c>
      <c r="H5" s="44">
        <v>3221350</v>
      </c>
      <c r="I5" s="79">
        <f>H5/'2012'!H5</f>
        <v>0.9288110923921019</v>
      </c>
      <c r="J5" s="44">
        <v>285721</v>
      </c>
      <c r="K5" s="79">
        <f>J5/'2012'!J5</f>
        <v>0.5386592010255831</v>
      </c>
      <c r="L5" s="44">
        <v>3507071</v>
      </c>
      <c r="M5" s="75">
        <f>L5/'2012'!L5</f>
        <v>0.8770569595324058</v>
      </c>
      <c r="N5" s="49">
        <v>172245</v>
      </c>
      <c r="O5" s="45">
        <f>N5/'2012'!N5</f>
        <v>1.518768020738729</v>
      </c>
    </row>
    <row r="6" spans="1:15" ht="12.75">
      <c r="A6" s="66">
        <v>41275</v>
      </c>
      <c r="B6" s="51">
        <v>312966</v>
      </c>
      <c r="C6" s="84">
        <f>B6/'2012'!B6</f>
        <v>1.0355534526058745</v>
      </c>
      <c r="D6" s="51">
        <v>79751</v>
      </c>
      <c r="E6" s="84">
        <f>D6/'2012'!D6</f>
        <v>0.9449954380102615</v>
      </c>
      <c r="F6" s="55">
        <v>177161</v>
      </c>
      <c r="G6" s="84">
        <f>F6/'2012'!F6</f>
        <v>1.0481348912882709</v>
      </c>
      <c r="H6" s="55">
        <v>256912</v>
      </c>
      <c r="I6" s="84">
        <f>H6/'2012'!H6</f>
        <v>1.0137834968964443</v>
      </c>
      <c r="J6" s="55">
        <v>93557</v>
      </c>
      <c r="K6" s="84">
        <f>J6/'2012'!J6</f>
        <v>4.3480503787702744</v>
      </c>
      <c r="L6" s="52">
        <v>350469</v>
      </c>
      <c r="M6" s="53">
        <f>L6/'2012'!L6</f>
        <v>1.274729391567492</v>
      </c>
      <c r="N6" s="57">
        <v>134741</v>
      </c>
      <c r="O6" s="53">
        <f>N6/'2012'!N6</f>
        <v>0.9576678962593375</v>
      </c>
    </row>
    <row r="7" spans="1:15" ht="12.75">
      <c r="A7" s="26" t="s">
        <v>11</v>
      </c>
      <c r="B7" s="27">
        <v>291137</v>
      </c>
      <c r="C7" s="84">
        <f>B7/'2012'!B7</f>
        <v>1.0053836962752696</v>
      </c>
      <c r="D7" s="27">
        <v>67577</v>
      </c>
      <c r="E7" s="84">
        <f>D7/'2012'!D7</f>
        <v>0.9096868858196699</v>
      </c>
      <c r="F7" s="31">
        <v>185178</v>
      </c>
      <c r="G7" s="84">
        <f>F7/'2012'!F7</f>
        <v>0.9401425612282198</v>
      </c>
      <c r="H7" s="31">
        <v>252755</v>
      </c>
      <c r="I7" s="84">
        <f>H7/'2012'!H7</f>
        <v>0.9318019273448502</v>
      </c>
      <c r="J7" s="31">
        <v>36833</v>
      </c>
      <c r="K7" s="84">
        <f>J7/'2012'!J7</f>
        <v>5.0031241510459115</v>
      </c>
      <c r="L7" s="28">
        <v>289588</v>
      </c>
      <c r="M7" s="29">
        <f>L7/'2012'!L7</f>
        <v>1.0393803658081373</v>
      </c>
      <c r="N7" s="33">
        <v>136290</v>
      </c>
      <c r="O7" s="29">
        <f>N7/'2012'!N7</f>
        <v>0.8986608114256325</v>
      </c>
    </row>
    <row r="8" spans="1:15" ht="13.5" thickBot="1">
      <c r="A8" s="58" t="s">
        <v>12</v>
      </c>
      <c r="B8" s="59">
        <v>293369</v>
      </c>
      <c r="C8" s="85">
        <f>B8/'2012'!B8</f>
        <v>0.9756299530756875</v>
      </c>
      <c r="D8" s="59">
        <v>66795</v>
      </c>
      <c r="E8" s="85">
        <f>D8/'2012'!D8</f>
        <v>0.8169642857142857</v>
      </c>
      <c r="F8" s="63">
        <v>187708</v>
      </c>
      <c r="G8" s="85">
        <f>F8/'2012'!F8</f>
        <v>0.928355935388785</v>
      </c>
      <c r="H8" s="63">
        <v>254503</v>
      </c>
      <c r="I8" s="85">
        <f>H8/'2012'!H8</f>
        <v>0.8962824964606944</v>
      </c>
      <c r="J8" s="63">
        <v>48511</v>
      </c>
      <c r="K8" s="85">
        <f>J8/'2012'!J8</f>
        <v>1.2596006543245137</v>
      </c>
      <c r="L8" s="60">
        <v>303014</v>
      </c>
      <c r="M8" s="61">
        <f>L8/'2012'!L8</f>
        <v>0.9396744473077865</v>
      </c>
      <c r="N8" s="41">
        <v>126646</v>
      </c>
      <c r="O8" s="61">
        <f>N8/'2012'!N8</f>
        <v>0.975040034491254</v>
      </c>
    </row>
    <row r="9" spans="1:15" ht="13.5" thickBot="1">
      <c r="A9" s="42" t="s">
        <v>25</v>
      </c>
      <c r="B9" s="43">
        <v>897472</v>
      </c>
      <c r="C9" s="79">
        <f>B9/'2012'!B9</f>
        <v>1.0055742484288464</v>
      </c>
      <c r="D9" s="43">
        <f>SUM(D6:D8)</f>
        <v>214123</v>
      </c>
      <c r="E9" s="79">
        <f>D9/'2012'!D9</f>
        <v>0.8905464980868408</v>
      </c>
      <c r="F9" s="43">
        <f>SUM(F6:F8)</f>
        <v>550047</v>
      </c>
      <c r="G9" s="79">
        <f>F9/'2012'!F9</f>
        <v>0.9680738911661125</v>
      </c>
      <c r="H9" s="43">
        <f>SUM(H6:H8)</f>
        <v>764170</v>
      </c>
      <c r="I9" s="79">
        <f>H9/'2012'!H9</f>
        <v>0.9450216230721952</v>
      </c>
      <c r="J9" s="43">
        <f>SUM(J6:J8)</f>
        <v>178901</v>
      </c>
      <c r="K9" s="79">
        <f>J9/'2012'!J9</f>
        <v>2.654632597340931</v>
      </c>
      <c r="L9" s="43">
        <f>SUM(L6:L8)</f>
        <v>943071</v>
      </c>
      <c r="M9" s="45">
        <f>L9/'2012'!L9</f>
        <v>1.0765417188439976</v>
      </c>
      <c r="N9" s="49">
        <v>126646</v>
      </c>
      <c r="O9" s="45">
        <f>N9/'2012'!N9</f>
        <v>0.975040034491254</v>
      </c>
    </row>
    <row r="10" spans="1:15" ht="13.5" thickBot="1">
      <c r="A10" s="67" t="s">
        <v>163</v>
      </c>
      <c r="B10" s="68">
        <v>3570873</v>
      </c>
      <c r="C10" s="79">
        <f>B10/'2012'!B10</f>
        <v>0.9351259793835491</v>
      </c>
      <c r="D10" s="68">
        <v>3570873</v>
      </c>
      <c r="E10" s="79">
        <f>D10/'2012'!D10</f>
        <v>3.5712551242983</v>
      </c>
      <c r="F10" s="72">
        <v>3570873</v>
      </c>
      <c r="G10" s="79">
        <f>F10/'2012'!F10</f>
        <v>1.4947307923820017</v>
      </c>
      <c r="H10" s="72">
        <v>3570873</v>
      </c>
      <c r="I10" s="79">
        <f>H10/'2012'!H10</f>
        <v>1.0537070354192124</v>
      </c>
      <c r="J10" s="72">
        <v>3570873</v>
      </c>
      <c r="K10" s="79">
        <f>J10/'2012'!J10</f>
        <v>8.344097001532882</v>
      </c>
      <c r="L10" s="69">
        <v>3570873</v>
      </c>
      <c r="M10" s="70">
        <f>L10/'2012'!L10</f>
        <v>0.9355625718694023</v>
      </c>
      <c r="N10" s="74">
        <v>126646</v>
      </c>
      <c r="O10" s="70">
        <f>N10/'2012'!N10</f>
        <v>0.975040034491254</v>
      </c>
    </row>
    <row r="11" spans="1:15" ht="12.75">
      <c r="A11" s="50" t="s">
        <v>13</v>
      </c>
      <c r="B11" s="51">
        <v>309510</v>
      </c>
      <c r="C11" s="84">
        <f>B11/'2012'!B11</f>
        <v>1.0300656292016668</v>
      </c>
      <c r="D11" s="51">
        <v>73509</v>
      </c>
      <c r="E11" s="84">
        <f>D11/'2012'!D11</f>
        <v>0.891601775707736</v>
      </c>
      <c r="F11" s="55">
        <v>188837</v>
      </c>
      <c r="G11" s="84">
        <f>F11/'2012'!F11</f>
        <v>0.9700414549825601</v>
      </c>
      <c r="H11" s="55">
        <v>262346</v>
      </c>
      <c r="I11" s="84">
        <f>H11/'2012'!H11</f>
        <v>0.9467078530857337</v>
      </c>
      <c r="J11" s="55">
        <v>68922</v>
      </c>
      <c r="K11" s="84">
        <f>J11/'2012'!J11</f>
        <v>5.382008433546775</v>
      </c>
      <c r="L11" s="52">
        <f>H11+J11</f>
        <v>331268</v>
      </c>
      <c r="M11" s="53">
        <f>L11/'2012'!L11</f>
        <v>1.1426186534216336</v>
      </c>
      <c r="N11" s="25">
        <v>104887</v>
      </c>
      <c r="O11" s="53">
        <f>N11/'2012'!N11</f>
        <v>0.7467765017479157</v>
      </c>
    </row>
    <row r="12" spans="1:15" ht="12.75">
      <c r="A12" s="26" t="s">
        <v>14</v>
      </c>
      <c r="B12" s="27">
        <v>277967</v>
      </c>
      <c r="C12" s="84">
        <f>B12/'2012'!B12</f>
        <v>1.044297757874489</v>
      </c>
      <c r="D12" s="27">
        <v>73513</v>
      </c>
      <c r="E12" s="84">
        <f>D12/'2012'!D12</f>
        <v>0.9413037632687555</v>
      </c>
      <c r="F12" s="31">
        <v>171179</v>
      </c>
      <c r="G12" s="84">
        <f>F12/'2012'!F12</f>
        <v>0.9074374469889737</v>
      </c>
      <c r="H12" s="31">
        <v>244692</v>
      </c>
      <c r="I12" s="84">
        <f>H12/'2012'!H12</f>
        <v>0.9173564873132986</v>
      </c>
      <c r="J12" s="31">
        <v>24174</v>
      </c>
      <c r="K12" s="84">
        <f>J12/'2012'!J12</f>
        <v>3.7467451952882826</v>
      </c>
      <c r="L12" s="28">
        <f aca="true" t="shared" si="0" ref="L12:L30">H12+J12</f>
        <v>268866</v>
      </c>
      <c r="M12" s="53">
        <f>L12/'2012'!L12</f>
        <v>0.9841793929455174</v>
      </c>
      <c r="N12" s="33">
        <v>113990</v>
      </c>
      <c r="O12" s="53">
        <f>N12/'2012'!N12</f>
        <v>0.8542224020742939</v>
      </c>
    </row>
    <row r="13" spans="1:15" ht="13.5" thickBot="1">
      <c r="A13" s="58" t="s">
        <v>15</v>
      </c>
      <c r="B13" s="59">
        <v>288121</v>
      </c>
      <c r="C13" s="85">
        <f>B13/'2012'!B13</f>
        <v>1.06722549005082</v>
      </c>
      <c r="D13" s="59">
        <v>68491</v>
      </c>
      <c r="E13" s="85">
        <f>D13/'2012'!D13</f>
        <v>0.8977245917110127</v>
      </c>
      <c r="F13" s="63">
        <v>181659</v>
      </c>
      <c r="G13" s="85">
        <f>F13/'2012'!F13</f>
        <v>0.9414285788319919</v>
      </c>
      <c r="H13" s="63">
        <v>250150</v>
      </c>
      <c r="I13" s="85">
        <f>H13/'2012'!H13</f>
        <v>0.929044957382407</v>
      </c>
      <c r="J13" s="63">
        <v>8502</v>
      </c>
      <c r="K13" s="85">
        <f>J13/'2012'!J13</f>
        <v>0.31509895485879474</v>
      </c>
      <c r="L13" s="60">
        <f t="shared" si="0"/>
        <v>258652</v>
      </c>
      <c r="M13" s="61">
        <f>L13/'2012'!L13</f>
        <v>0.8731252341874918</v>
      </c>
      <c r="N13" s="65">
        <v>143458</v>
      </c>
      <c r="O13" s="61">
        <f>N13/'2012'!N13</f>
        <v>1.3385397714019127</v>
      </c>
    </row>
    <row r="14" spans="1:15" ht="13.5" thickBot="1">
      <c r="A14" s="42" t="s">
        <v>16</v>
      </c>
      <c r="B14" s="43">
        <f>SUM(B11:B13)</f>
        <v>875598</v>
      </c>
      <c r="C14" s="79">
        <f>B14/'2012'!B14</f>
        <v>1.0465848457610587</v>
      </c>
      <c r="D14" s="43">
        <f>SUM(D11:D13)</f>
        <v>215513</v>
      </c>
      <c r="E14" s="79">
        <f>D14/'2012'!D14</f>
        <v>0.9099633925442393</v>
      </c>
      <c r="F14" s="43">
        <f>SUM(F11:F13)</f>
        <v>541675</v>
      </c>
      <c r="G14" s="79">
        <f>F14/'2012'!F14</f>
        <v>0.939967376403422</v>
      </c>
      <c r="H14" s="43">
        <f>SUM(H11:H13)</f>
        <v>757188</v>
      </c>
      <c r="I14" s="79">
        <f>H14/'2012'!H14</f>
        <v>0.931230283911672</v>
      </c>
      <c r="J14" s="43">
        <f>SUM(J11:J13)</f>
        <v>101598</v>
      </c>
      <c r="K14" s="79">
        <f>J14/'2012'!J14</f>
        <v>2.197188581314879</v>
      </c>
      <c r="L14" s="43">
        <f>SUM(L11:L13)</f>
        <v>858786</v>
      </c>
      <c r="M14" s="45">
        <f>L14/'2012'!L14</f>
        <v>0.999349504564523</v>
      </c>
      <c r="N14" s="49">
        <f>N13</f>
        <v>143458</v>
      </c>
      <c r="O14" s="45">
        <f>N14/'2012'!N14</f>
        <v>1.3385397714019127</v>
      </c>
    </row>
    <row r="15" spans="1:15" ht="13.5" thickBot="1">
      <c r="A15" s="42" t="s">
        <v>155</v>
      </c>
      <c r="B15" s="43">
        <f>SUM(B6:B8,B11:B13)</f>
        <v>1773070</v>
      </c>
      <c r="C15" s="79">
        <f>B15/'2012'!B15</f>
        <v>1.0254175534375867</v>
      </c>
      <c r="D15" s="43">
        <f>SUM(D6:D8,D11:D13)</f>
        <v>429636</v>
      </c>
      <c r="E15" s="79">
        <f>D15/'2012'!D15</f>
        <v>0.900183541598572</v>
      </c>
      <c r="F15" s="44">
        <f>SUM(F6:F8,F11:F13)</f>
        <v>1091722</v>
      </c>
      <c r="G15" s="79">
        <f>F15/'2012'!F15</f>
        <v>0.9539213793091397</v>
      </c>
      <c r="H15" s="44">
        <f>SUM(H6:H8,H11:H13)</f>
        <v>1521358</v>
      </c>
      <c r="I15" s="79">
        <f>H15/'2012'!H15</f>
        <v>0.9381069128561316</v>
      </c>
      <c r="J15" s="44">
        <f>SUM(J6:J8,J11:J13)</f>
        <v>280499</v>
      </c>
      <c r="K15" s="79">
        <f>J15/'2012'!J15</f>
        <v>2.468485989862011</v>
      </c>
      <c r="L15" s="44">
        <f t="shared" si="0"/>
        <v>1801857</v>
      </c>
      <c r="M15" s="45">
        <f>L15/'2012'!L15</f>
        <v>1.0383164569508183</v>
      </c>
      <c r="N15" s="49">
        <f>N13</f>
        <v>143458</v>
      </c>
      <c r="O15" s="45">
        <f>N15/'2012'!N15</f>
        <v>1.3385397714019127</v>
      </c>
    </row>
    <row r="16" spans="1:15" ht="12.75">
      <c r="A16" s="50" t="s">
        <v>17</v>
      </c>
      <c r="B16" s="51">
        <v>308714</v>
      </c>
      <c r="C16" s="84">
        <f>B16/'2012'!B16</f>
        <v>0.9776546220350255</v>
      </c>
      <c r="D16" s="51">
        <v>82762</v>
      </c>
      <c r="E16" s="84">
        <f>D16/'2012'!D16</f>
        <v>0.9749782060646043</v>
      </c>
      <c r="F16" s="55">
        <v>191303</v>
      </c>
      <c r="G16" s="84">
        <f>F16/'2012'!F16</f>
        <v>0.9733144066589332</v>
      </c>
      <c r="H16" s="20">
        <v>274066</v>
      </c>
      <c r="I16" s="84">
        <f>H16/'2012'!H16</f>
        <v>0.9738197943389925</v>
      </c>
      <c r="J16" s="20">
        <v>60609</v>
      </c>
      <c r="K16" s="84">
        <f>J16/'2012'!J16</f>
        <v>9.287312289304321</v>
      </c>
      <c r="L16" s="52">
        <f t="shared" si="0"/>
        <v>334675</v>
      </c>
      <c r="M16" s="53">
        <f>L16/'2012'!L16</f>
        <v>1.1622273926934297</v>
      </c>
      <c r="N16" s="57">
        <v>117498</v>
      </c>
      <c r="O16" s="53">
        <f>N16/'2012'!N16</f>
        <v>0.8707683642615759</v>
      </c>
    </row>
    <row r="17" spans="1:15" ht="12.75">
      <c r="A17" s="26" t="s">
        <v>18</v>
      </c>
      <c r="B17" s="27">
        <v>317920</v>
      </c>
      <c r="C17" s="84">
        <f>B17/'2012'!B17</f>
        <v>0.9623819801602558</v>
      </c>
      <c r="D17" s="27">
        <v>84165</v>
      </c>
      <c r="E17" s="84">
        <f>D17/'2012'!D17</f>
        <v>0.971691469342046</v>
      </c>
      <c r="F17" s="31">
        <v>186479</v>
      </c>
      <c r="G17" s="84">
        <f>F17/'2012'!F17</f>
        <v>0.9087670565302144</v>
      </c>
      <c r="H17" s="28">
        <v>270644</v>
      </c>
      <c r="I17" s="84">
        <f>H17/'2012'!H17</f>
        <v>0.9274442544471364</v>
      </c>
      <c r="J17" s="28">
        <v>47555</v>
      </c>
      <c r="K17" s="84">
        <f>J17/'2012'!J17</f>
        <v>2.131555356342447</v>
      </c>
      <c r="L17" s="28">
        <f t="shared" si="0"/>
        <v>318199</v>
      </c>
      <c r="M17" s="53">
        <f>L17/'2012'!L17</f>
        <v>1.0129629099058661</v>
      </c>
      <c r="N17" s="33">
        <v>117220</v>
      </c>
      <c r="O17" s="53">
        <f>N17/'2012'!N17</f>
        <v>0.7752389140570748</v>
      </c>
    </row>
    <row r="18" spans="1:15" ht="13.5" thickBot="1">
      <c r="A18" s="58" t="s">
        <v>19</v>
      </c>
      <c r="B18" s="59">
        <v>297229</v>
      </c>
      <c r="C18" s="82">
        <f>B18/'2012'!B18</f>
        <v>0.975855513932163</v>
      </c>
      <c r="D18" s="59">
        <v>73514</v>
      </c>
      <c r="E18" s="82">
        <f>D18/'2012'!D18</f>
        <v>0.9148311306901615</v>
      </c>
      <c r="F18" s="60">
        <v>187251</v>
      </c>
      <c r="G18" s="82">
        <f>F18/'2012'!F18</f>
        <v>1.0175357562057123</v>
      </c>
      <c r="H18" s="36">
        <v>260765</v>
      </c>
      <c r="I18" s="82">
        <f>H18/'2012'!H18</f>
        <v>0.9863190383611592</v>
      </c>
      <c r="J18" s="60">
        <v>43105</v>
      </c>
      <c r="K18" s="82">
        <f>J18/'2012'!J18</f>
        <v>1.1292604333132483</v>
      </c>
      <c r="L18" s="60">
        <f t="shared" si="0"/>
        <v>303870</v>
      </c>
      <c r="M18" s="61">
        <f>L18/'2012'!L18</f>
        <v>1.0043529563415337</v>
      </c>
      <c r="N18" s="65">
        <v>110604</v>
      </c>
      <c r="O18" s="61">
        <f>N18/'2012'!N18</f>
        <v>0.7218027448395581</v>
      </c>
    </row>
    <row r="19" spans="1:15" ht="13.5" thickBot="1">
      <c r="A19" s="42" t="s">
        <v>20</v>
      </c>
      <c r="B19" s="43">
        <f>SUM(B16:B18)</f>
        <v>923863</v>
      </c>
      <c r="C19" s="79">
        <f>B19/'2012'!B19</f>
        <v>0.9717713263910802</v>
      </c>
      <c r="D19" s="43">
        <f>SUM(D16:D18)</f>
        <v>240441</v>
      </c>
      <c r="E19" s="79">
        <f>D19/'2012'!D19</f>
        <v>0.9546575293515074</v>
      </c>
      <c r="F19" s="43">
        <f>SUM(F16:F18)</f>
        <v>565033</v>
      </c>
      <c r="G19" s="79">
        <f>F19/'2012'!F19</f>
        <v>0.9645954398639743</v>
      </c>
      <c r="H19" s="43">
        <f>SUM(H16:H18)</f>
        <v>805475</v>
      </c>
      <c r="I19" s="79">
        <f>H19/'2012'!H19</f>
        <v>0.9616084848615085</v>
      </c>
      <c r="J19" s="43">
        <f>SUM(J16:J18)</f>
        <v>151269</v>
      </c>
      <c r="K19" s="79">
        <f>J19/'2012'!J19</f>
        <v>2.2575104093602163</v>
      </c>
      <c r="L19" s="43">
        <f>SUM(L16:L18)</f>
        <v>956744</v>
      </c>
      <c r="M19" s="45">
        <f>L19/'2012'!L19</f>
        <v>1.0575963919349134</v>
      </c>
      <c r="N19" s="49">
        <f>N18</f>
        <v>110604</v>
      </c>
      <c r="O19" s="45">
        <f>N19/'2012'!N19</f>
        <v>0.7218027448395581</v>
      </c>
    </row>
    <row r="20" spans="1:15" ht="12.75">
      <c r="A20" s="50" t="s">
        <v>21</v>
      </c>
      <c r="B20" s="19">
        <v>289674</v>
      </c>
      <c r="C20" s="84">
        <f>B20/'2012'!B20</f>
        <v>1.0067493361878415</v>
      </c>
      <c r="D20" s="19">
        <v>73827</v>
      </c>
      <c r="E20" s="84">
        <f>D20/'2012'!D20</f>
        <v>0.9943833845159205</v>
      </c>
      <c r="F20" s="23">
        <v>182755</v>
      </c>
      <c r="G20" s="84">
        <f>F20/'2012'!F20</f>
        <v>1.0330335592473052</v>
      </c>
      <c r="H20" s="20">
        <v>256583</v>
      </c>
      <c r="I20" s="84">
        <f>H20/'2012'!H20</f>
        <v>1.021612151858414</v>
      </c>
      <c r="J20" s="20">
        <v>38384</v>
      </c>
      <c r="K20" s="84">
        <f>J20/'2012'!J20</f>
        <v>0.9402082057562768</v>
      </c>
      <c r="L20" s="20">
        <f t="shared" si="0"/>
        <v>294967</v>
      </c>
      <c r="M20" s="53">
        <f>L20/'2012'!L20</f>
        <v>1.0102301527501885</v>
      </c>
      <c r="N20" s="25">
        <v>105288</v>
      </c>
      <c r="O20" s="53">
        <f>N20/'2012'!N20</f>
        <v>0.7066877869358607</v>
      </c>
    </row>
    <row r="21" spans="1:15" ht="12.75">
      <c r="A21" s="26" t="s">
        <v>22</v>
      </c>
      <c r="B21" s="51">
        <v>319953</v>
      </c>
      <c r="C21" s="84">
        <f>B21/'2012'!B21</f>
        <v>1.0926460945824112</v>
      </c>
      <c r="D21" s="51">
        <v>78702</v>
      </c>
      <c r="E21" s="84">
        <f>D21/'2012'!D21</f>
        <v>1.0586051516578117</v>
      </c>
      <c r="F21" s="55">
        <v>197141</v>
      </c>
      <c r="G21" s="84">
        <f>F21/'2012'!F21</f>
        <v>1.0676584636714181</v>
      </c>
      <c r="H21" s="52">
        <v>275842</v>
      </c>
      <c r="I21" s="84">
        <f>H21/'2012'!H21</f>
        <v>1.065055812319252</v>
      </c>
      <c r="J21" s="52">
        <v>16949</v>
      </c>
      <c r="K21" s="84">
        <f>J21/'2012'!J21</f>
        <v>0.5813610482266585</v>
      </c>
      <c r="L21" s="52">
        <f t="shared" si="0"/>
        <v>292791</v>
      </c>
      <c r="M21" s="53">
        <f>L21/'2012'!L21</f>
        <v>1.0161167737300754</v>
      </c>
      <c r="N21" s="57">
        <v>130447</v>
      </c>
      <c r="O21" s="53">
        <f>N21/'2012'!N21</f>
        <v>0.8489161346583107</v>
      </c>
    </row>
    <row r="22" spans="1:15" ht="13.5" thickBot="1">
      <c r="A22" s="58" t="s">
        <v>23</v>
      </c>
      <c r="B22" s="59">
        <v>328851</v>
      </c>
      <c r="C22" s="85">
        <f>B22/'2012'!B22</f>
        <v>1.076361363048694</v>
      </c>
      <c r="D22" s="59">
        <v>80186</v>
      </c>
      <c r="E22" s="85">
        <f>D22/'2012'!D22</f>
        <v>1.0433006323349554</v>
      </c>
      <c r="F22" s="63">
        <v>192981</v>
      </c>
      <c r="G22" s="85">
        <f>F22/'2012'!F22</f>
        <v>1.102880917138628</v>
      </c>
      <c r="H22" s="60">
        <v>273166</v>
      </c>
      <c r="I22" s="85">
        <f>H22/'2012'!H22</f>
        <v>1.0846936709061814</v>
      </c>
      <c r="J22" s="60">
        <v>61553</v>
      </c>
      <c r="K22" s="85">
        <f>J22/'2012'!J22</f>
        <v>1.7534968521209013</v>
      </c>
      <c r="L22" s="60">
        <f t="shared" si="0"/>
        <v>334719</v>
      </c>
      <c r="M22" s="61">
        <f>L22/'2012'!L22</f>
        <v>1.1665121628214958</v>
      </c>
      <c r="N22" s="65">
        <v>124650</v>
      </c>
      <c r="O22" s="61">
        <f>N22/'2012'!N22</f>
        <v>0.7236784812331273</v>
      </c>
    </row>
    <row r="23" spans="1:15" ht="13.5" thickBot="1">
      <c r="A23" s="42" t="s">
        <v>24</v>
      </c>
      <c r="B23" s="43">
        <f>SUM(B20:B22)</f>
        <v>938478</v>
      </c>
      <c r="C23" s="79">
        <f>B23/'2012'!B23</f>
        <v>1.0591382013075612</v>
      </c>
      <c r="D23" s="43">
        <f>SUM(D20:D22)</f>
        <v>232715</v>
      </c>
      <c r="E23" s="79">
        <f>D23/'2012'!D23</f>
        <v>1.0322381757131387</v>
      </c>
      <c r="F23" s="43">
        <f>SUM(F20:F22)</f>
        <v>572877</v>
      </c>
      <c r="G23" s="79">
        <f>F23/'2012'!F23</f>
        <v>1.0677286604117509</v>
      </c>
      <c r="H23" s="43">
        <f>SUM(H20:H22)</f>
        <v>805591</v>
      </c>
      <c r="I23" s="79">
        <f>H23/'2012'!H23</f>
        <v>1.0572268482975387</v>
      </c>
      <c r="J23" s="43">
        <f>SUM(J20:J22)</f>
        <v>116886</v>
      </c>
      <c r="K23" s="79">
        <f>J23/'2012'!J23</f>
        <v>1.1123313222055158</v>
      </c>
      <c r="L23" s="43">
        <f>SUM(L20:L22)</f>
        <v>922477</v>
      </c>
      <c r="M23" s="46">
        <f>L23/'2012'!L23</f>
        <v>1.0639050961459726</v>
      </c>
      <c r="N23" s="49">
        <f>N22</f>
        <v>124650</v>
      </c>
      <c r="O23" s="45">
        <f>N23/'2012'!N23</f>
        <v>0.7236784812331273</v>
      </c>
    </row>
    <row r="24" spans="1:15" ht="13.5" thickBot="1">
      <c r="A24" s="42" t="s">
        <v>156</v>
      </c>
      <c r="B24" s="43">
        <f>SUM(B23,B19)</f>
        <v>1862341</v>
      </c>
      <c r="C24" s="79">
        <f>B24/'2012'!B24</f>
        <v>1.0139178572031335</v>
      </c>
      <c r="D24" s="43">
        <f>SUM(D23,D19)</f>
        <v>473156</v>
      </c>
      <c r="E24" s="79">
        <f>D24/'2012'!D24</f>
        <v>0.9913012143102566</v>
      </c>
      <c r="F24" s="47">
        <f>SUM(F23,F19)</f>
        <v>1137910</v>
      </c>
      <c r="G24" s="79">
        <f>F24/'2012'!F24</f>
        <v>1.0138999028788838</v>
      </c>
      <c r="H24" s="47">
        <f>SUM(H23,H19)</f>
        <v>1611066</v>
      </c>
      <c r="I24" s="79">
        <f>H24/'2012'!H24</f>
        <v>1.0071567086641935</v>
      </c>
      <c r="J24" s="47">
        <f>SUM(J23,J19)</f>
        <v>268155</v>
      </c>
      <c r="K24" s="79">
        <f>J24/'2012'!J24</f>
        <v>1.5582344019664243</v>
      </c>
      <c r="L24" s="47">
        <f t="shared" si="0"/>
        <v>1879221</v>
      </c>
      <c r="M24" s="46">
        <f>L24/'2012'!L24</f>
        <v>1.060683848965997</v>
      </c>
      <c r="N24" s="49">
        <f>N22</f>
        <v>124650</v>
      </c>
      <c r="O24" s="45">
        <f>N24/'2012'!N24</f>
        <v>0.7236784812331273</v>
      </c>
    </row>
    <row r="25" spans="1:15" ht="13.5" thickBot="1">
      <c r="A25" s="42" t="s">
        <v>166</v>
      </c>
      <c r="B25" s="43">
        <f>SUM(B15,B24)</f>
        <v>3635411</v>
      </c>
      <c r="C25" s="79">
        <f>B25/'2012'!B25</f>
        <v>1.0194941132623854</v>
      </c>
      <c r="D25" s="43">
        <f>SUM(D15,D24)</f>
        <v>902792</v>
      </c>
      <c r="E25" s="79">
        <f>D25/'2012'!D25</f>
        <v>0.9457439051984948</v>
      </c>
      <c r="F25" s="44">
        <f>SUM(F15,F24)</f>
        <v>2229632</v>
      </c>
      <c r="G25" s="79">
        <f>F25/'2012'!F25</f>
        <v>0.983617636925189</v>
      </c>
      <c r="H25" s="44">
        <f>SUM(H15,H24)</f>
        <v>3132424</v>
      </c>
      <c r="I25" s="79">
        <f>H25/'2012'!H25</f>
        <v>0.972394803420926</v>
      </c>
      <c r="J25" s="44">
        <f>SUM(J15,J24)</f>
        <v>548654</v>
      </c>
      <c r="K25" s="79">
        <f>J25/'2012'!J25</f>
        <v>1.9202438742689547</v>
      </c>
      <c r="L25" s="44">
        <f t="shared" si="0"/>
        <v>3681078</v>
      </c>
      <c r="M25" s="75">
        <f>L25/'2012'!L25</f>
        <v>1.0496160471230835</v>
      </c>
      <c r="N25" s="49">
        <f>N22</f>
        <v>124650</v>
      </c>
      <c r="O25" s="45">
        <f>N25/'2012'!N25</f>
        <v>0.7236784812331273</v>
      </c>
    </row>
    <row r="26" spans="1:15" ht="12.75">
      <c r="A26" s="66">
        <v>41640</v>
      </c>
      <c r="B26" s="51">
        <v>332916</v>
      </c>
      <c r="C26" s="84">
        <f>B26/'2012'!B26</f>
        <v>1.0637449435401929</v>
      </c>
      <c r="D26" s="51">
        <v>87405</v>
      </c>
      <c r="E26" s="84">
        <f>D26/'2012'!D26</f>
        <v>1.095973718197891</v>
      </c>
      <c r="F26" s="55">
        <v>184930</v>
      </c>
      <c r="G26" s="84">
        <f>F26/'2012'!F26</f>
        <v>1.0438527666924435</v>
      </c>
      <c r="H26" s="55">
        <v>272336</v>
      </c>
      <c r="I26" s="84">
        <f>H26/'2012'!H26</f>
        <v>1.0600361213178053</v>
      </c>
      <c r="J26" s="55">
        <v>19473</v>
      </c>
      <c r="K26" s="84">
        <f>J26/'2012'!J26</f>
        <v>0.208140491892643</v>
      </c>
      <c r="L26" s="52">
        <f t="shared" si="0"/>
        <v>291809</v>
      </c>
      <c r="M26" s="53">
        <f>L26/'2012'!L26</f>
        <v>0.8326242834601634</v>
      </c>
      <c r="N26" s="57">
        <v>165683</v>
      </c>
      <c r="O26" s="53">
        <f>N26/'2012'!N26</f>
        <v>1.2296405696855448</v>
      </c>
    </row>
    <row r="27" spans="1:15" ht="12.75">
      <c r="A27" s="26" t="s">
        <v>11</v>
      </c>
      <c r="B27" s="27">
        <v>296427</v>
      </c>
      <c r="C27" s="84">
        <f>B27/'2012'!B27</f>
        <v>1.018170139831076</v>
      </c>
      <c r="D27" s="27">
        <v>71690</v>
      </c>
      <c r="E27" s="84">
        <f>D27/'2012'!D27</f>
        <v>1.0608639033990854</v>
      </c>
      <c r="F27" s="31">
        <v>182862</v>
      </c>
      <c r="G27" s="84">
        <f>F27/'2012'!F27</f>
        <v>0.9874931147328516</v>
      </c>
      <c r="H27" s="31">
        <v>254553</v>
      </c>
      <c r="I27" s="84">
        <f>H27/'2012'!H27</f>
        <v>1.0071136080394056</v>
      </c>
      <c r="J27" s="31">
        <v>49102</v>
      </c>
      <c r="K27" s="84">
        <f>J27/'2012'!J27</f>
        <v>1.3330980370863084</v>
      </c>
      <c r="L27" s="28">
        <f t="shared" si="0"/>
        <v>303655</v>
      </c>
      <c r="M27" s="29">
        <f>L27/'2012'!L27</f>
        <v>1.0485759078414851</v>
      </c>
      <c r="N27" s="33">
        <v>158461</v>
      </c>
      <c r="O27" s="29">
        <f>N27/'2012'!N27</f>
        <v>1.1626751779294153</v>
      </c>
    </row>
    <row r="28" spans="1:15" ht="13.5" thickBot="1">
      <c r="A28" s="58" t="s">
        <v>12</v>
      </c>
      <c r="B28" s="59">
        <v>298734</v>
      </c>
      <c r="C28" s="85">
        <f>B28/'2012'!B28</f>
        <v>1.0182875491275494</v>
      </c>
      <c r="D28" s="59">
        <v>80160</v>
      </c>
      <c r="E28" s="85">
        <f>D28/'2012'!D28</f>
        <v>1.2000898270828655</v>
      </c>
      <c r="F28" s="63">
        <v>188584</v>
      </c>
      <c r="G28" s="85">
        <f>F28/'2012'!F28</f>
        <v>1.0046668229377544</v>
      </c>
      <c r="H28" s="63">
        <v>268744</v>
      </c>
      <c r="I28" s="85">
        <f>H28/'2012'!H28</f>
        <v>1.0559561183954609</v>
      </c>
      <c r="J28" s="63">
        <v>29151</v>
      </c>
      <c r="K28" s="85">
        <f>J28/'2012'!J28</f>
        <v>0.6009152563336151</v>
      </c>
      <c r="L28" s="60">
        <v>297895</v>
      </c>
      <c r="M28" s="61">
        <f>L28/'2012'!L28</f>
        <v>0.9831063911238425</v>
      </c>
      <c r="N28" s="41">
        <v>159301</v>
      </c>
      <c r="O28" s="29">
        <f>N28/'2012'!N28</f>
        <v>1.257844700977528</v>
      </c>
    </row>
    <row r="29" spans="1:15" ht="13.5" thickBot="1">
      <c r="A29" s="42" t="s">
        <v>25</v>
      </c>
      <c r="B29" s="43">
        <f>SUM(B26:B28)</f>
        <v>928077</v>
      </c>
      <c r="C29" s="79">
        <f>B29/'2012'!B29</f>
        <v>1.0341013424374241</v>
      </c>
      <c r="D29" s="43">
        <f>SUM(D26:D28)</f>
        <v>239255</v>
      </c>
      <c r="E29" s="79">
        <f>D29/'2012'!D29</f>
        <v>1.1173717909799508</v>
      </c>
      <c r="F29" s="47">
        <f>SUM(F26:F28)</f>
        <v>556376</v>
      </c>
      <c r="G29" s="79">
        <f>F29/'2012'!F29</f>
        <v>1.0115062894625368</v>
      </c>
      <c r="H29" s="47">
        <v>795632</v>
      </c>
      <c r="I29" s="79">
        <f>H29/'2012'!H29</f>
        <v>1.041171467081932</v>
      </c>
      <c r="J29" s="47">
        <f>SUM(J26:J28)</f>
        <v>97726</v>
      </c>
      <c r="K29" s="79">
        <f>J29/'2012'!J29</f>
        <v>0.5462574272921895</v>
      </c>
      <c r="L29" s="44">
        <f t="shared" si="0"/>
        <v>893358</v>
      </c>
      <c r="M29" s="45">
        <f>L29/'2012'!L29</f>
        <v>0.9472860473919779</v>
      </c>
      <c r="N29" s="49">
        <f>N28</f>
        <v>159301</v>
      </c>
      <c r="O29" s="45">
        <f>N29/'2012'!N29</f>
        <v>1.257844700977528</v>
      </c>
    </row>
    <row r="30" spans="1:15" ht="13.5" thickBot="1">
      <c r="A30" s="67" t="s">
        <v>167</v>
      </c>
      <c r="B30" s="68">
        <v>3666017</v>
      </c>
      <c r="C30" s="79">
        <f>B30/'2012'!B30</f>
        <v>1.0266444648129462</v>
      </c>
      <c r="D30" s="68">
        <f>SUM(D11:D13,D16:D18,D20:D22,D26:D28)</f>
        <v>927924</v>
      </c>
      <c r="E30" s="79">
        <f>D30/'2012'!D30</f>
        <v>0.9996294173665364</v>
      </c>
      <c r="F30" s="72">
        <v>2235962</v>
      </c>
      <c r="G30" s="79">
        <f>F30/'2012'!F30</f>
        <v>0.9943676741407089</v>
      </c>
      <c r="H30" s="72">
        <v>3163886</v>
      </c>
      <c r="I30" s="79">
        <f>H30/'2012'!H30</f>
        <v>0.9959057481633785</v>
      </c>
      <c r="J30" s="72">
        <f>SUM(J11:J13,J16:J18,J20:J22,J26:J28)</f>
        <v>467479</v>
      </c>
      <c r="K30" s="79">
        <f>J30/'2012'!J30</f>
        <v>1.176847166628905</v>
      </c>
      <c r="L30" s="69">
        <f t="shared" si="0"/>
        <v>3631365</v>
      </c>
      <c r="M30" s="70">
        <f>L30/'2012'!L30</f>
        <v>1.0160156771325441</v>
      </c>
      <c r="N30" s="74">
        <f>N29</f>
        <v>159301</v>
      </c>
      <c r="O30" s="70">
        <f>N30/'2012'!N30</f>
        <v>1.257844700977528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30" sqref="B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159</v>
      </c>
      <c r="B5" s="43">
        <v>3960646</v>
      </c>
      <c r="C5" s="79">
        <f>B5/'2011'!B5</f>
        <v>0.9391552727694373</v>
      </c>
      <c r="D5" s="43">
        <v>1018327</v>
      </c>
      <c r="E5" s="79">
        <f>D5/'2011'!D5</f>
        <v>0.9692029485526109</v>
      </c>
      <c r="F5" s="44">
        <v>2449922</v>
      </c>
      <c r="G5" s="79">
        <f>F5/'2011'!F5</f>
        <v>0.9855925913261068</v>
      </c>
      <c r="H5" s="44">
        <v>3468251</v>
      </c>
      <c r="I5" s="79">
        <f>H5/'2011'!H5</f>
        <v>0.9807237262542345</v>
      </c>
      <c r="J5" s="44">
        <v>530430</v>
      </c>
      <c r="K5" s="79">
        <f>J5/'2011'!J5</f>
        <v>0.7986082358591554</v>
      </c>
      <c r="L5" s="44">
        <v>3998681</v>
      </c>
      <c r="M5" s="75">
        <f>L5/'2011'!L5</f>
        <v>0.9519279686083912</v>
      </c>
      <c r="N5" s="49">
        <v>113411</v>
      </c>
      <c r="O5" s="45">
        <f>N5/'2011'!N5</f>
        <v>0.7484837085288508</v>
      </c>
    </row>
    <row r="6" spans="1:15" ht="12.75">
      <c r="A6" s="66">
        <v>40909</v>
      </c>
      <c r="B6" s="51">
        <v>302221</v>
      </c>
      <c r="C6" s="84">
        <f>B6/'2011'!B6</f>
        <v>0.7905729031785519</v>
      </c>
      <c r="D6" s="51">
        <v>84393</v>
      </c>
      <c r="E6" s="84">
        <f>D6/'2011'!D6</f>
        <v>0.8710456511193452</v>
      </c>
      <c r="F6" s="55">
        <v>169025</v>
      </c>
      <c r="G6" s="84">
        <f>F6/'2011'!F6</f>
        <v>0.8052951041488003</v>
      </c>
      <c r="H6" s="55">
        <v>253419</v>
      </c>
      <c r="I6" s="84">
        <f>H6/'2011'!H6</f>
        <v>0.8260637136179465</v>
      </c>
      <c r="J6" s="55">
        <v>21517</v>
      </c>
      <c r="K6" s="84">
        <f>J6/'2011'!J6</f>
        <v>0.4002492605889246</v>
      </c>
      <c r="L6" s="52">
        <v>274936</v>
      </c>
      <c r="M6" s="53">
        <f>L6/'2011'!L6</f>
        <v>0.7625714903838153</v>
      </c>
      <c r="N6" s="57">
        <v>140697</v>
      </c>
      <c r="O6" s="53">
        <f>N6/'2011'!N6</f>
        <v>0.8120054711982964</v>
      </c>
    </row>
    <row r="7" spans="1:15" ht="12.75">
      <c r="A7" s="26" t="s">
        <v>11</v>
      </c>
      <c r="B7" s="27">
        <v>289578</v>
      </c>
      <c r="C7" s="84">
        <f>B7/'2011'!B7</f>
        <v>0.837051597051597</v>
      </c>
      <c r="D7" s="27">
        <v>74286</v>
      </c>
      <c r="E7" s="84">
        <f>D7/'2011'!D7</f>
        <v>0.886827591146766</v>
      </c>
      <c r="F7" s="31">
        <v>196968</v>
      </c>
      <c r="G7" s="84">
        <f>F7/'2011'!F7</f>
        <v>0.9644798307723947</v>
      </c>
      <c r="H7" s="31">
        <v>271254</v>
      </c>
      <c r="I7" s="84">
        <f>H7/'2011'!H7</f>
        <v>0.9418901416373542</v>
      </c>
      <c r="J7" s="31">
        <v>7362</v>
      </c>
      <c r="K7" s="84">
        <f>J7/'2011'!J7</f>
        <v>0.10269930947897049</v>
      </c>
      <c r="L7" s="28">
        <v>278616</v>
      </c>
      <c r="M7" s="29">
        <f>L7/'2011'!L7</f>
        <v>0.7746348081874141</v>
      </c>
      <c r="N7" s="33">
        <v>151659</v>
      </c>
      <c r="O7" s="29">
        <f>N7/'2011'!N7</f>
        <v>0.9505659809710052</v>
      </c>
    </row>
    <row r="8" spans="1:15" ht="13.5" thickBot="1">
      <c r="A8" s="58" t="s">
        <v>12</v>
      </c>
      <c r="B8" s="59">
        <v>300697</v>
      </c>
      <c r="C8" s="85">
        <f>B8/'2011'!B8</f>
        <v>0.9816722220227154</v>
      </c>
      <c r="D8" s="59">
        <v>81760</v>
      </c>
      <c r="E8" s="85">
        <f>D8/'2011'!D8</f>
        <v>1.0452436046585956</v>
      </c>
      <c r="F8" s="63">
        <v>202194</v>
      </c>
      <c r="G8" s="85">
        <f>F8/'2011'!F8</f>
        <v>0.9403453616158421</v>
      </c>
      <c r="H8" s="63">
        <v>283954</v>
      </c>
      <c r="I8" s="85">
        <f>H8/'2011'!H8</f>
        <v>0.9683265016607444</v>
      </c>
      <c r="J8" s="63">
        <v>38513</v>
      </c>
      <c r="K8" s="85">
        <f>J8/'2011'!J8</f>
        <v>0.8669022644397425</v>
      </c>
      <c r="L8" s="60">
        <v>322467</v>
      </c>
      <c r="M8" s="61">
        <f>L8/'2011'!L8</f>
        <v>0.9549824087565301</v>
      </c>
      <c r="N8" s="41">
        <v>129888</v>
      </c>
      <c r="O8" s="61">
        <f>N8/'2011'!N8</f>
        <v>1.0131985397360292</v>
      </c>
    </row>
    <row r="9" spans="1:15" ht="13.5" thickBot="1">
      <c r="A9" s="42" t="s">
        <v>25</v>
      </c>
      <c r="B9" s="43">
        <v>892497</v>
      </c>
      <c r="C9" s="79">
        <f>B9/'2011'!B9</f>
        <v>0.8626976961785988</v>
      </c>
      <c r="D9" s="43">
        <v>240440</v>
      </c>
      <c r="E9" s="79">
        <f>D9/'2011'!D9</f>
        <v>0.9287916129082102</v>
      </c>
      <c r="F9" s="47">
        <v>568187</v>
      </c>
      <c r="G9" s="79">
        <f>F9/'2011'!F9</f>
        <v>0.9031241307509517</v>
      </c>
      <c r="H9" s="47">
        <v>808627</v>
      </c>
      <c r="I9" s="79">
        <f>H9/'2011'!H9</f>
        <v>0.9106067618684045</v>
      </c>
      <c r="J9" s="47">
        <v>67392</v>
      </c>
      <c r="K9" s="79">
        <f>J9/'2011'!J9</f>
        <v>0.3967269088126214</v>
      </c>
      <c r="L9" s="44">
        <v>876019</v>
      </c>
      <c r="M9" s="45">
        <f>L9/'2011'!L9</f>
        <v>0.8280899800449768</v>
      </c>
      <c r="N9" s="49">
        <v>129888</v>
      </c>
      <c r="O9" s="45">
        <f>N9/'2011'!N9</f>
        <v>1.0131985397360292</v>
      </c>
    </row>
    <row r="10" spans="1:15" ht="13.5" thickBot="1">
      <c r="A10" s="67" t="s">
        <v>160</v>
      </c>
      <c r="B10" s="68">
        <v>3818601</v>
      </c>
      <c r="C10" s="79">
        <f>B10/'2011'!B10</f>
        <v>0.909322782594615</v>
      </c>
      <c r="D10" s="68">
        <v>999893</v>
      </c>
      <c r="E10" s="79">
        <f>D10/'2011'!D10</f>
        <v>0.9439159522818306</v>
      </c>
      <c r="F10" s="72">
        <v>2388974</v>
      </c>
      <c r="G10" s="79">
        <f>F10/'2011'!F10</f>
        <v>0.9538516822349679</v>
      </c>
      <c r="H10" s="72">
        <v>3388867</v>
      </c>
      <c r="I10" s="79">
        <f>H10/'2011'!H10</f>
        <v>0.9508987032869164</v>
      </c>
      <c r="J10" s="72">
        <v>427952</v>
      </c>
      <c r="K10" s="79">
        <f>J10/'2011'!J10</f>
        <v>0.6667424885682903</v>
      </c>
      <c r="L10" s="69">
        <v>3816819</v>
      </c>
      <c r="M10" s="70">
        <f>L10/'2011'!L10</f>
        <v>0.9075321848001004</v>
      </c>
      <c r="N10" s="74">
        <v>129888</v>
      </c>
      <c r="O10" s="70">
        <f>N10/'2011'!N10</f>
        <v>1.0131985397360292</v>
      </c>
    </row>
    <row r="11" spans="1:15" ht="12.75">
      <c r="A11" s="50" t="s">
        <v>13</v>
      </c>
      <c r="B11" s="51">
        <v>300476</v>
      </c>
      <c r="C11" s="84">
        <f>B11/'2011'!B11</f>
        <v>1.014357426668422</v>
      </c>
      <c r="D11" s="51">
        <v>82446</v>
      </c>
      <c r="E11" s="84">
        <f>D11/'2011'!D11</f>
        <v>1.004936556112188</v>
      </c>
      <c r="F11" s="55">
        <v>194669</v>
      </c>
      <c r="G11" s="84">
        <f>F11/'2011'!F11</f>
        <v>1.0147307954942322</v>
      </c>
      <c r="H11" s="55">
        <v>277114</v>
      </c>
      <c r="I11" s="84">
        <f>H11/'2011'!H11</f>
        <v>1.011793313957734</v>
      </c>
      <c r="J11" s="55">
        <v>12806</v>
      </c>
      <c r="K11" s="84">
        <f>J11/'2011'!J11</f>
        <v>0.2688190100340065</v>
      </c>
      <c r="L11" s="52">
        <v>289920</v>
      </c>
      <c r="M11" s="53">
        <f>L11/'2011'!L11</f>
        <v>0.9017112359340885</v>
      </c>
      <c r="N11" s="25">
        <v>140453</v>
      </c>
      <c r="O11" s="53">
        <f>N11/'2011'!N11</f>
        <v>1.3661148504065672</v>
      </c>
    </row>
    <row r="12" spans="1:15" ht="12.75">
      <c r="A12" s="26" t="s">
        <v>14</v>
      </c>
      <c r="B12" s="27">
        <v>266176</v>
      </c>
      <c r="C12" s="84">
        <f>B12/'2011'!B12</f>
        <v>0.8100526186048917</v>
      </c>
      <c r="D12" s="27">
        <v>78097</v>
      </c>
      <c r="E12" s="84">
        <f>D12/'2011'!D12</f>
        <v>0.8769327509347946</v>
      </c>
      <c r="F12" s="31">
        <v>188640</v>
      </c>
      <c r="G12" s="84">
        <f>F12/'2011'!F12</f>
        <v>0.9799531426137279</v>
      </c>
      <c r="H12" s="31">
        <v>266736</v>
      </c>
      <c r="I12" s="84">
        <f>H12/'2011'!H12</f>
        <v>0.9473605699733979</v>
      </c>
      <c r="J12" s="31">
        <v>6452</v>
      </c>
      <c r="K12" s="84">
        <f>J12/'2011'!J12</f>
        <v>0.5062774639045825</v>
      </c>
      <c r="L12" s="28">
        <v>273188</v>
      </c>
      <c r="M12" s="53">
        <f>L12/'2011'!L12</f>
        <v>0.9282605223903418</v>
      </c>
      <c r="N12" s="33">
        <v>133443</v>
      </c>
      <c r="O12" s="53">
        <f>N12/'2011'!N12</f>
        <v>0.9732621490930573</v>
      </c>
    </row>
    <row r="13" spans="1:15" ht="13.5" thickBot="1">
      <c r="A13" s="58" t="s">
        <v>15</v>
      </c>
      <c r="B13" s="59">
        <v>269972</v>
      </c>
      <c r="C13" s="85">
        <f>B13/'2011'!B13</f>
        <v>0.8234041839370732</v>
      </c>
      <c r="D13" s="59">
        <v>76294</v>
      </c>
      <c r="E13" s="85">
        <f>D13/'2011'!D13</f>
        <v>0.8696355906122123</v>
      </c>
      <c r="F13" s="63">
        <v>192961</v>
      </c>
      <c r="G13" s="85">
        <f>F13/'2011'!F13</f>
        <v>0.9647181753642172</v>
      </c>
      <c r="H13" s="63">
        <v>269255</v>
      </c>
      <c r="I13" s="85">
        <f>H13/'2011'!H13</f>
        <v>0.9357287080059358</v>
      </c>
      <c r="J13" s="63">
        <v>26982</v>
      </c>
      <c r="K13" s="85">
        <f>J13/'2011'!J13</f>
        <v>0.7310015984394895</v>
      </c>
      <c r="L13" s="60">
        <v>296237</v>
      </c>
      <c r="M13" s="61">
        <f>L13/'2011'!L13</f>
        <v>0.9124530277829114</v>
      </c>
      <c r="N13" s="65">
        <v>107175</v>
      </c>
      <c r="O13" s="61">
        <f>N13/'2011'!N13</f>
        <v>0.7638933435969808</v>
      </c>
    </row>
    <row r="14" spans="1:15" ht="13.5" thickBot="1">
      <c r="A14" s="42" t="s">
        <v>16</v>
      </c>
      <c r="B14" s="43">
        <f>SUM(B11:B13)</f>
        <v>836624</v>
      </c>
      <c r="C14" s="79">
        <f>B14/'2011'!B14</f>
        <v>0.8781729991067371</v>
      </c>
      <c r="D14" s="43">
        <f>SUM(D11:D13)</f>
        <v>236837</v>
      </c>
      <c r="E14" s="79">
        <f>D14/'2011'!D14</f>
        <v>0.9150327049905536</v>
      </c>
      <c r="F14" s="44">
        <f>SUM(F11:F13)</f>
        <v>576270</v>
      </c>
      <c r="G14" s="79">
        <f>F14/'2011'!F14</f>
        <v>0.9861557943733316</v>
      </c>
      <c r="H14" s="47">
        <f>SUM(H11:H13)</f>
        <v>813105</v>
      </c>
      <c r="I14" s="79">
        <f>H14/'2011'!H14</f>
        <v>0.9643200227706685</v>
      </c>
      <c r="J14" s="47">
        <f>SUM(J11:J13)</f>
        <v>46240</v>
      </c>
      <c r="K14" s="79">
        <f>J14/'2011'!J14</f>
        <v>0.47526543533450505</v>
      </c>
      <c r="L14" s="44">
        <f>SUM(L11:L13)</f>
        <v>859345</v>
      </c>
      <c r="M14" s="45">
        <f>L14/'2011'!L14</f>
        <v>0.9137273082022748</v>
      </c>
      <c r="N14" s="49">
        <f>N13</f>
        <v>107175</v>
      </c>
      <c r="O14" s="45">
        <f>N14/'2011'!N14</f>
        <v>0.7638933435969808</v>
      </c>
    </row>
    <row r="15" spans="1:15" ht="13.5" thickBot="1">
      <c r="A15" s="42" t="s">
        <v>155</v>
      </c>
      <c r="B15" s="43">
        <f>SUM(B6:B8,B11:B13)</f>
        <v>1729120</v>
      </c>
      <c r="C15" s="79">
        <f>B15/'2011'!B15</f>
        <v>0.8701161265259313</v>
      </c>
      <c r="D15" s="43">
        <f>SUM(D6:D8,D11:D13)</f>
        <v>477276</v>
      </c>
      <c r="E15" s="79">
        <f>D15/'2011'!D15</f>
        <v>0.9219108253187639</v>
      </c>
      <c r="F15" s="44">
        <f>SUM(F6:F8,F11:F13)</f>
        <v>1144457</v>
      </c>
      <c r="G15" s="79">
        <f>F15/'2011'!F15</f>
        <v>0.9431081298233615</v>
      </c>
      <c r="H15" s="44">
        <f>SUM(H6:H8,H11:H13)</f>
        <v>1621732</v>
      </c>
      <c r="I15" s="79">
        <f>H15/'2011'!H15</f>
        <v>0.9367675600739371</v>
      </c>
      <c r="J15" s="44">
        <f>SUM(J6:J8,J11:J13)</f>
        <v>113632</v>
      </c>
      <c r="K15" s="79">
        <f>J15/'2011'!J15</f>
        <v>0.4253283575944274</v>
      </c>
      <c r="L15" s="44">
        <f>SUM(L6:L8,L11:L13)</f>
        <v>1735364</v>
      </c>
      <c r="M15" s="45">
        <f>L15/'2011'!L15</f>
        <v>0.8683927794900126</v>
      </c>
      <c r="N15" s="49">
        <f>N13</f>
        <v>107175</v>
      </c>
      <c r="O15" s="45">
        <f>N15/'2011'!N15</f>
        <v>0.7638933435969808</v>
      </c>
    </row>
    <row r="16" spans="1:15" ht="12.75">
      <c r="A16" s="50" t="s">
        <v>17</v>
      </c>
      <c r="B16" s="51">
        <v>315770</v>
      </c>
      <c r="C16" s="84">
        <f>B16/'2011'!B16</f>
        <v>0.9212837345003647</v>
      </c>
      <c r="D16" s="51">
        <v>84886</v>
      </c>
      <c r="E16" s="84">
        <f>D16/'2011'!D16</f>
        <v>0.9471558322733258</v>
      </c>
      <c r="F16" s="55">
        <v>196548</v>
      </c>
      <c r="G16" s="84">
        <f>F16/'2011'!F16</f>
        <v>0.9367368531421872</v>
      </c>
      <c r="H16" s="20">
        <v>281434</v>
      </c>
      <c r="I16" s="84">
        <f>H16/'2011'!H16</f>
        <v>0.939858336978991</v>
      </c>
      <c r="J16" s="20">
        <v>6526</v>
      </c>
      <c r="K16" s="84">
        <f>J16/'2011'!J16</f>
        <v>0.1054093779780653</v>
      </c>
      <c r="L16" s="52">
        <v>287960</v>
      </c>
      <c r="M16" s="53">
        <f>L16/'2011'!L16</f>
        <v>0.7968916906966576</v>
      </c>
      <c r="N16" s="57">
        <v>134936</v>
      </c>
      <c r="O16" s="53">
        <f>N16/'2011'!N16</f>
        <v>1.1087956876150407</v>
      </c>
    </row>
    <row r="17" spans="1:15" ht="12.75">
      <c r="A17" s="26" t="s">
        <v>18</v>
      </c>
      <c r="B17" s="27">
        <v>330347</v>
      </c>
      <c r="C17" s="84">
        <f>B17/'2011'!B17</f>
        <v>0.926738333959861</v>
      </c>
      <c r="D17" s="27">
        <v>86617</v>
      </c>
      <c r="E17" s="84">
        <f>D17/'2011'!D17</f>
        <v>0.9976158665806689</v>
      </c>
      <c r="F17" s="31">
        <v>205200</v>
      </c>
      <c r="G17" s="84">
        <f>F17/'2011'!F17</f>
        <v>0.9717979683171131</v>
      </c>
      <c r="H17" s="28">
        <v>291817</v>
      </c>
      <c r="I17" s="84">
        <f>H17/'2011'!H17</f>
        <v>0.9793206903842218</v>
      </c>
      <c r="J17" s="28">
        <v>22310</v>
      </c>
      <c r="K17" s="84">
        <f>J17/'2011'!J17</f>
        <v>0.9931445868945868</v>
      </c>
      <c r="L17" s="28">
        <v>314127</v>
      </c>
      <c r="M17" s="53">
        <f>L17/'2011'!L17</f>
        <v>0.9802897863270534</v>
      </c>
      <c r="N17" s="33">
        <v>151205</v>
      </c>
      <c r="O17" s="53">
        <f>N17/'2011'!N17</f>
        <v>0.9587290919005288</v>
      </c>
    </row>
    <row r="18" spans="1:15" ht="13.5" thickBot="1">
      <c r="A18" s="58" t="s">
        <v>19</v>
      </c>
      <c r="B18" s="59">
        <v>304583</v>
      </c>
      <c r="C18" s="82">
        <f>B18/'2011'!B18</f>
        <v>0.906734501893353</v>
      </c>
      <c r="D18" s="59">
        <v>80358</v>
      </c>
      <c r="E18" s="82">
        <f>D18/'2011'!D18</f>
        <v>0.9212620090340036</v>
      </c>
      <c r="F18" s="60">
        <v>184024</v>
      </c>
      <c r="G18" s="82">
        <f>F18/'2011'!F18</f>
        <v>0.9139689887060085</v>
      </c>
      <c r="H18" s="36">
        <v>264382</v>
      </c>
      <c r="I18" s="82">
        <f>H18/'2011'!H18</f>
        <v>0.9161734333199341</v>
      </c>
      <c r="J18" s="60">
        <v>38171</v>
      </c>
      <c r="K18" s="82">
        <f>J18/'2011'!J18</f>
        <v>0.7321709441055742</v>
      </c>
      <c r="L18" s="60">
        <v>302553</v>
      </c>
      <c r="M18" s="61">
        <f>L18/'2011'!L18</f>
        <v>0.8880178218170505</v>
      </c>
      <c r="N18" s="65">
        <v>153233</v>
      </c>
      <c r="O18" s="61">
        <f>N18/'2011'!N18</f>
        <v>1.00209924662551</v>
      </c>
    </row>
    <row r="19" spans="1:15" ht="13.5" thickBot="1">
      <c r="A19" s="42" t="s">
        <v>20</v>
      </c>
      <c r="B19" s="43">
        <f>SUM(B16:B18)</f>
        <v>950700</v>
      </c>
      <c r="C19" s="79">
        <f>B19/'2011'!B19</f>
        <v>0.9184406892314351</v>
      </c>
      <c r="D19" s="43">
        <f>SUM(D16:D18)</f>
        <v>251861</v>
      </c>
      <c r="E19" s="79">
        <f>D19/'2011'!D19</f>
        <v>0.9552057101247003</v>
      </c>
      <c r="F19" s="44">
        <f>SUM(F16:F18)</f>
        <v>585772</v>
      </c>
      <c r="G19" s="79">
        <f>F19/'2011'!F19</f>
        <v>0.9412668341038335</v>
      </c>
      <c r="H19" s="44">
        <f>SUM(H16:H18)</f>
        <v>837633</v>
      </c>
      <c r="I19" s="79">
        <f>H19/'2011'!H19</f>
        <v>0.9454161089127014</v>
      </c>
      <c r="J19" s="44">
        <f>SUM(J16:J18)</f>
        <v>67007</v>
      </c>
      <c r="K19" s="79">
        <f>J19/'2011'!J19</f>
        <v>0.4908614084053066</v>
      </c>
      <c r="L19" s="44">
        <f>SUM(L16:L18)</f>
        <v>904640</v>
      </c>
      <c r="M19" s="45">
        <f>L19/'2011'!L19</f>
        <v>0.8847309005450351</v>
      </c>
      <c r="N19" s="49">
        <f>N18</f>
        <v>153233</v>
      </c>
      <c r="O19" s="45">
        <f>N19/'2011'!N19</f>
        <v>1.00209924662551</v>
      </c>
    </row>
    <row r="20" spans="1:15" ht="12.75">
      <c r="A20" s="50" t="s">
        <v>21</v>
      </c>
      <c r="B20" s="19">
        <v>287732</v>
      </c>
      <c r="C20" s="84">
        <f>B20/'2011'!B20</f>
        <v>0.8417400462218062</v>
      </c>
      <c r="D20" s="19">
        <v>74244</v>
      </c>
      <c r="E20" s="84">
        <f>D20/'2011'!D20</f>
        <v>0.8964176617606221</v>
      </c>
      <c r="F20" s="23">
        <v>176911</v>
      </c>
      <c r="G20" s="84">
        <f>F20/'2011'!F20</f>
        <v>0.8414076173807168</v>
      </c>
      <c r="H20" s="20">
        <v>251155</v>
      </c>
      <c r="I20" s="84">
        <f>H20/'2011'!H20</f>
        <v>0.8569532446882923</v>
      </c>
      <c r="J20" s="20">
        <v>40825</v>
      </c>
      <c r="K20" s="84">
        <f>J20/'2011'!J20</f>
        <v>0.6197155304582783</v>
      </c>
      <c r="L20" s="20">
        <v>291980</v>
      </c>
      <c r="M20" s="53">
        <f>L20/'2011'!L20</f>
        <v>0.813414457482254</v>
      </c>
      <c r="N20" s="25">
        <v>148988</v>
      </c>
      <c r="O20" s="53">
        <f>N20/'2011'!N20</f>
        <v>1.0971618775498182</v>
      </c>
    </row>
    <row r="21" spans="1:15" ht="12.75">
      <c r="A21" s="26" t="s">
        <v>22</v>
      </c>
      <c r="B21" s="51">
        <v>292824</v>
      </c>
      <c r="C21" s="84">
        <f>B21/'2011'!B21</f>
        <v>0.985090292542455</v>
      </c>
      <c r="D21" s="51">
        <v>74345</v>
      </c>
      <c r="E21" s="84">
        <f>D21/'2011'!D21</f>
        <v>0.9890775084479685</v>
      </c>
      <c r="F21" s="55">
        <v>184648</v>
      </c>
      <c r="G21" s="84">
        <f>F21/'2011'!F21</f>
        <v>0.8936685090359988</v>
      </c>
      <c r="H21" s="52">
        <v>258993</v>
      </c>
      <c r="I21" s="84">
        <f>H21/'2011'!H21</f>
        <v>0.919118899582659</v>
      </c>
      <c r="J21" s="52">
        <v>29154</v>
      </c>
      <c r="K21" s="84">
        <f>J21/'2011'!J21</f>
        <v>0.9052912681654453</v>
      </c>
      <c r="L21" s="52">
        <v>288147</v>
      </c>
      <c r="M21" s="53">
        <f>L21/'2011'!L21</f>
        <v>0.9177006764589729</v>
      </c>
      <c r="N21" s="57">
        <v>153663</v>
      </c>
      <c r="O21" s="53">
        <f>N21/'2011'!N21</f>
        <v>1.29058077520682</v>
      </c>
    </row>
    <row r="22" spans="1:15" ht="13.5" thickBot="1">
      <c r="A22" s="58" t="s">
        <v>23</v>
      </c>
      <c r="B22" s="59">
        <v>305521</v>
      </c>
      <c r="C22" s="85">
        <f>B22/'2011'!B22</f>
        <v>1.0211024474694776</v>
      </c>
      <c r="D22" s="59">
        <v>76858</v>
      </c>
      <c r="E22" s="85">
        <f>D22/'2011'!D22</f>
        <v>0.9733419449615642</v>
      </c>
      <c r="F22" s="63">
        <v>174979</v>
      </c>
      <c r="G22" s="85">
        <f>F22/'2011'!F22</f>
        <v>0.8871779791209292</v>
      </c>
      <c r="H22" s="60">
        <v>251837</v>
      </c>
      <c r="I22" s="85">
        <f>H22/'2011'!H22</f>
        <v>0.9118119872263699</v>
      </c>
      <c r="J22" s="60">
        <v>35103</v>
      </c>
      <c r="K22" s="85">
        <f>J22/'2011'!J22</f>
        <v>1.2240820169473794</v>
      </c>
      <c r="L22" s="60">
        <v>286940</v>
      </c>
      <c r="M22" s="61">
        <f>L22/'2011'!L22</f>
        <v>0.9411849601962797</v>
      </c>
      <c r="N22" s="65">
        <v>172245</v>
      </c>
      <c r="O22" s="61">
        <f>N22/'2011'!N22</f>
        <v>1.518768020738729</v>
      </c>
    </row>
    <row r="23" spans="1:15" ht="13.5" thickBot="1">
      <c r="A23" s="42" t="s">
        <v>24</v>
      </c>
      <c r="B23" s="43">
        <f>SUM(B20:B22)</f>
        <v>886077</v>
      </c>
      <c r="C23" s="79">
        <f>B23/'2011'!B23</f>
        <v>0.9443500058084202</v>
      </c>
      <c r="D23" s="43">
        <f>SUM(D20:D22)</f>
        <v>225447</v>
      </c>
      <c r="E23" s="79">
        <f>D23/'2011'!D23</f>
        <v>0.9514458624531551</v>
      </c>
      <c r="F23" s="47">
        <f>SUM(F20:F22)</f>
        <v>536538</v>
      </c>
      <c r="G23" s="79">
        <f>F23/'2011'!F23</f>
        <v>0.8736924038925002</v>
      </c>
      <c r="H23" s="47">
        <f>SUM(H20:H22)</f>
        <v>761985</v>
      </c>
      <c r="I23" s="79">
        <f>H23/'2011'!H23</f>
        <v>0.8953395600999698</v>
      </c>
      <c r="J23" s="47">
        <f>SUM(J20:J22)</f>
        <v>105082</v>
      </c>
      <c r="K23" s="79">
        <f>J23/'2011'!J23</f>
        <v>0.8289969863835024</v>
      </c>
      <c r="L23" s="47">
        <f>SUM(L20:L22)</f>
        <v>867067</v>
      </c>
      <c r="M23" s="46">
        <f>L23/'2011'!L23</f>
        <v>0.8867393116284777</v>
      </c>
      <c r="N23" s="49">
        <f>N22</f>
        <v>172245</v>
      </c>
      <c r="O23" s="45">
        <f>N23/'2011'!N23</f>
        <v>1.518768020738729</v>
      </c>
    </row>
    <row r="24" spans="1:15" ht="13.5" thickBot="1">
      <c r="A24" s="42" t="s">
        <v>156</v>
      </c>
      <c r="B24" s="43">
        <f>SUM(B23,B19)</f>
        <v>1836777</v>
      </c>
      <c r="C24" s="79">
        <f>B24/'2011'!B24</f>
        <v>0.9307596924522288</v>
      </c>
      <c r="D24" s="43">
        <f>SUM(D23,D19)</f>
        <v>477308</v>
      </c>
      <c r="E24" s="79">
        <f>D24/'2011'!D24</f>
        <v>0.9534261241970021</v>
      </c>
      <c r="F24" s="47">
        <f>SUM(F23,F19)</f>
        <v>1122310</v>
      </c>
      <c r="G24" s="79">
        <f>F24/'2011'!F24</f>
        <v>0.9077042154530757</v>
      </c>
      <c r="H24" s="47">
        <f>SUM(H23,H19)</f>
        <v>1599618</v>
      </c>
      <c r="I24" s="79">
        <f>H24/'2011'!H24</f>
        <v>0.9208814248977146</v>
      </c>
      <c r="J24" s="47">
        <f>SUM(J23,J19)</f>
        <v>172089</v>
      </c>
      <c r="K24" s="79">
        <f>J24/'2011'!J24</f>
        <v>0.6536671895831988</v>
      </c>
      <c r="L24" s="47">
        <f>SUM(L23,L19)</f>
        <v>1771707</v>
      </c>
      <c r="M24" s="46">
        <f>L24/'2011'!L24</f>
        <v>0.8857126716852021</v>
      </c>
      <c r="N24" s="49">
        <f>N22</f>
        <v>172245</v>
      </c>
      <c r="O24" s="45">
        <f>N24/'2011'!N24</f>
        <v>1.518768020738729</v>
      </c>
    </row>
    <row r="25" spans="1:15" ht="13.5" thickBot="1">
      <c r="A25" s="42" t="s">
        <v>162</v>
      </c>
      <c r="B25" s="43">
        <f>SUM(B15,B24)</f>
        <v>3565897</v>
      </c>
      <c r="C25" s="79">
        <f>B25/'2011'!B25</f>
        <v>0.9003321680352144</v>
      </c>
      <c r="D25" s="43">
        <f>SUM(D15,D24)</f>
        <v>954584</v>
      </c>
      <c r="E25" s="79">
        <f>D25/'2011'!D25</f>
        <v>0.937404193348502</v>
      </c>
      <c r="F25" s="44">
        <f>SUM(F15,F24)</f>
        <v>2266767</v>
      </c>
      <c r="G25" s="79">
        <f>F25/'2011'!F25</f>
        <v>0.9252404770437589</v>
      </c>
      <c r="H25" s="44">
        <f>SUM(H15,H24)</f>
        <v>3221350</v>
      </c>
      <c r="I25" s="79">
        <f>H25/'2011'!H25</f>
        <v>0.9288110923921019</v>
      </c>
      <c r="J25" s="44">
        <f>SUM(J15,J24)</f>
        <v>285721</v>
      </c>
      <c r="K25" s="79">
        <f>J25/'2011'!J25</f>
        <v>0.5386592010255831</v>
      </c>
      <c r="L25" s="44">
        <f>SUM(L15,L24)</f>
        <v>3507071</v>
      </c>
      <c r="M25" s="75">
        <f>L25/'2011'!L25</f>
        <v>0.8770569595324058</v>
      </c>
      <c r="N25" s="49">
        <f>N22</f>
        <v>172245</v>
      </c>
      <c r="O25" s="45">
        <f>N25/'2011'!N25</f>
        <v>1.518768020738729</v>
      </c>
    </row>
    <row r="26" spans="1:15" ht="12.75">
      <c r="A26" s="66">
        <v>41275</v>
      </c>
      <c r="B26" s="51">
        <v>312966</v>
      </c>
      <c r="C26" s="84">
        <f>B26/'2011'!B26</f>
        <v>1.0355534526058745</v>
      </c>
      <c r="D26" s="51">
        <v>79751</v>
      </c>
      <c r="E26" s="84">
        <f>D26/'2011'!D26</f>
        <v>0.9449954380102615</v>
      </c>
      <c r="F26" s="55">
        <v>177161</v>
      </c>
      <c r="G26" s="84">
        <f>F26/'2011'!F26</f>
        <v>1.0481348912882709</v>
      </c>
      <c r="H26" s="55">
        <v>256912</v>
      </c>
      <c r="I26" s="84">
        <f>H26/'2011'!H26</f>
        <v>1.0137834968964443</v>
      </c>
      <c r="J26" s="55">
        <v>93557</v>
      </c>
      <c r="K26" s="84">
        <f>J26/'2011'!J26</f>
        <v>4.3480503787702744</v>
      </c>
      <c r="L26" s="52">
        <v>350469</v>
      </c>
      <c r="M26" s="53">
        <f>L26/'2011'!L26</f>
        <v>1.274729391567492</v>
      </c>
      <c r="N26" s="57">
        <v>134741</v>
      </c>
      <c r="O26" s="53">
        <f>N26/'2011'!N26</f>
        <v>0.9576678962593375</v>
      </c>
    </row>
    <row r="27" spans="1:15" ht="12.75">
      <c r="A27" s="26" t="s">
        <v>11</v>
      </c>
      <c r="B27" s="27">
        <v>291137</v>
      </c>
      <c r="C27" s="84">
        <f>B27/'2011'!B27</f>
        <v>1.0053836962752696</v>
      </c>
      <c r="D27" s="27">
        <v>67577</v>
      </c>
      <c r="E27" s="84">
        <f>D27/'2011'!D27</f>
        <v>0.9096868858196699</v>
      </c>
      <c r="F27" s="31">
        <v>185178</v>
      </c>
      <c r="G27" s="84">
        <f>F27/'2011'!F27</f>
        <v>0.9401425612282198</v>
      </c>
      <c r="H27" s="31">
        <v>252755</v>
      </c>
      <c r="I27" s="84">
        <f>H27/'2011'!H27</f>
        <v>0.9318019273448502</v>
      </c>
      <c r="J27" s="31">
        <v>36833</v>
      </c>
      <c r="K27" s="84">
        <f>J27/'2011'!J27</f>
        <v>5.0031241510459115</v>
      </c>
      <c r="L27" s="28">
        <v>289588</v>
      </c>
      <c r="M27" s="29">
        <f>L27/'2011'!L27</f>
        <v>1.0393803658081373</v>
      </c>
      <c r="N27" s="33">
        <v>136290</v>
      </c>
      <c r="O27" s="29">
        <f>N27/'2011'!N27</f>
        <v>0.8986608114256325</v>
      </c>
    </row>
    <row r="28" spans="1:15" ht="13.5" thickBot="1">
      <c r="A28" s="58" t="s">
        <v>12</v>
      </c>
      <c r="B28" s="59">
        <v>293369</v>
      </c>
      <c r="C28" s="85">
        <f>B28/'2011'!B28</f>
        <v>0.9756299530756875</v>
      </c>
      <c r="D28" s="59">
        <v>66795</v>
      </c>
      <c r="E28" s="85">
        <f>D28/'2011'!D28</f>
        <v>0.8169642857142857</v>
      </c>
      <c r="F28" s="63">
        <v>187708</v>
      </c>
      <c r="G28" s="85">
        <f>F28/'2011'!F28</f>
        <v>0.928355935388785</v>
      </c>
      <c r="H28" s="63">
        <v>254503</v>
      </c>
      <c r="I28" s="85">
        <f>H28/'2011'!H28</f>
        <v>0.8962824964606944</v>
      </c>
      <c r="J28" s="63">
        <v>48511</v>
      </c>
      <c r="K28" s="85">
        <f>J28/'2011'!J28</f>
        <v>1.2596006543245137</v>
      </c>
      <c r="L28" s="60">
        <v>303014</v>
      </c>
      <c r="M28" s="61">
        <f>L28/'2011'!L28</f>
        <v>0.9396744473077865</v>
      </c>
      <c r="N28" s="41">
        <v>126646</v>
      </c>
      <c r="O28" s="29">
        <f>N28/'2011'!N28</f>
        <v>0.975040034491254</v>
      </c>
    </row>
    <row r="29" spans="1:15" ht="13.5" thickBot="1">
      <c r="A29" s="42" t="s">
        <v>25</v>
      </c>
      <c r="B29" s="43">
        <f>SUM(B26:B28)</f>
        <v>897472</v>
      </c>
      <c r="C29" s="79">
        <f>B29/'2011'!B29</f>
        <v>1.0055742484288464</v>
      </c>
      <c r="D29" s="43">
        <f>SUM(D26:D28)</f>
        <v>214123</v>
      </c>
      <c r="E29" s="79">
        <f>D29/'2011'!D29</f>
        <v>0.8905464980868408</v>
      </c>
      <c r="F29" s="47">
        <f>SUM(F26:F28)</f>
        <v>550047</v>
      </c>
      <c r="G29" s="79">
        <f>F29/'2011'!F29</f>
        <v>0.9680738911661125</v>
      </c>
      <c r="H29" s="47">
        <f>SUM(H26:H28)</f>
        <v>764170</v>
      </c>
      <c r="I29" s="79">
        <f>H29/'2011'!H29</f>
        <v>0.9450216230721952</v>
      </c>
      <c r="J29" s="47">
        <f>SUM(J26:J28)</f>
        <v>178901</v>
      </c>
      <c r="K29" s="79">
        <f>J29/'2011'!J29</f>
        <v>2.654632597340931</v>
      </c>
      <c r="L29" s="44">
        <f>SUM(L26:L28)</f>
        <v>943071</v>
      </c>
      <c r="M29" s="45">
        <f>L29/'2011'!L29</f>
        <v>1.0765417188439976</v>
      </c>
      <c r="N29" s="49">
        <f>N28</f>
        <v>126646</v>
      </c>
      <c r="O29" s="45">
        <f>N29/'2011'!N29</f>
        <v>0.975040034491254</v>
      </c>
    </row>
    <row r="30" spans="1:15" ht="13.5" thickBot="1">
      <c r="A30" s="67" t="s">
        <v>163</v>
      </c>
      <c r="B30" s="68">
        <f>SUM(B11:B13,B16:B18,B20:B22,B26:B28)</f>
        <v>3570873</v>
      </c>
      <c r="C30" s="79">
        <f>B30/'2011'!B30</f>
        <v>0.9351259793835491</v>
      </c>
      <c r="D30" s="68">
        <f>SUM(D11:D13,D16:D18,D20:D22,D26:D28)</f>
        <v>928268</v>
      </c>
      <c r="E30" s="79">
        <f>D30/'2011'!D30</f>
        <v>0.9283673353048776</v>
      </c>
      <c r="F30" s="72">
        <f>SUM(F11:F13,F16:F18,F20:F22,F26:F28)</f>
        <v>2248627</v>
      </c>
      <c r="G30" s="79">
        <f>F30/'2011'!F30</f>
        <v>0.941252186084905</v>
      </c>
      <c r="H30" s="72">
        <f>SUM(H11:H13,H16:H18,H20:H22,H26:H28)</f>
        <v>3176893</v>
      </c>
      <c r="I30" s="79">
        <f>H30/'2011'!H30</f>
        <v>0.9374498910697883</v>
      </c>
      <c r="J30" s="72">
        <f>SUM(J11:J13,J16:J18,J20:J22,J26:J28)</f>
        <v>397230</v>
      </c>
      <c r="K30" s="79">
        <f>J30/'2011'!J30</f>
        <v>0.9282115751299211</v>
      </c>
      <c r="L30" s="69">
        <f>SUM(L11:L13,L16:L18,L20:L22,L26:L28)</f>
        <v>3574123</v>
      </c>
      <c r="M30" s="70">
        <f>L30/'2011'!L30</f>
        <v>0.9364140662682721</v>
      </c>
      <c r="N30" s="74">
        <f>N29</f>
        <v>126646</v>
      </c>
      <c r="O30" s="70">
        <f>N30/'2011'!N30</f>
        <v>0.975040034491254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157</v>
      </c>
      <c r="B5" s="43">
        <v>4217243</v>
      </c>
      <c r="C5" s="79">
        <v>1.0826535369436479</v>
      </c>
      <c r="D5" s="43">
        <v>1050685</v>
      </c>
      <c r="E5" s="75">
        <v>1.120636234386649</v>
      </c>
      <c r="F5" s="44">
        <v>2485735</v>
      </c>
      <c r="G5" s="75">
        <v>1.114636886037976</v>
      </c>
      <c r="H5" s="44">
        <v>3536420</v>
      </c>
      <c r="I5" s="75">
        <v>1.1164122468758533</v>
      </c>
      <c r="J5" s="44">
        <v>664193</v>
      </c>
      <c r="K5" s="75">
        <v>0.9122352333627252</v>
      </c>
      <c r="L5" s="44">
        <v>4200613</v>
      </c>
      <c r="M5" s="75">
        <v>1.0782527871975653</v>
      </c>
      <c r="N5" s="49">
        <v>151521</v>
      </c>
      <c r="O5" s="45">
        <v>1.1233346925158467</v>
      </c>
    </row>
    <row r="6" spans="1:15" ht="12.75">
      <c r="A6" s="66">
        <v>40544</v>
      </c>
      <c r="B6" s="51">
        <v>382281</v>
      </c>
      <c r="C6" s="84">
        <v>1.0172648239855453</v>
      </c>
      <c r="D6" s="51">
        <v>96887</v>
      </c>
      <c r="E6" s="54">
        <v>1.0747071612387966</v>
      </c>
      <c r="F6" s="55">
        <v>209892</v>
      </c>
      <c r="G6" s="54">
        <v>1.045263267979064</v>
      </c>
      <c r="H6" s="55">
        <v>306779</v>
      </c>
      <c r="I6" s="54">
        <v>1.0543864171435446</v>
      </c>
      <c r="J6" s="55">
        <v>53759</v>
      </c>
      <c r="K6" s="54">
        <v>0.8881234408815317</v>
      </c>
      <c r="L6" s="52">
        <v>360538</v>
      </c>
      <c r="M6" s="53">
        <v>1.0557914526510603</v>
      </c>
      <c r="N6" s="57">
        <v>173271</v>
      </c>
      <c r="O6" s="53">
        <v>1.024108704903305</v>
      </c>
    </row>
    <row r="7" spans="1:15" ht="12.75">
      <c r="A7" s="26" t="s">
        <v>11</v>
      </c>
      <c r="B7" s="27">
        <v>345950</v>
      </c>
      <c r="C7" s="84">
        <v>1.0318887785264528</v>
      </c>
      <c r="D7" s="27">
        <v>83766</v>
      </c>
      <c r="E7" s="54">
        <v>1.0636277061773856</v>
      </c>
      <c r="F7" s="31">
        <v>204222</v>
      </c>
      <c r="G7" s="54">
        <v>1.0522405362654121</v>
      </c>
      <c r="H7" s="31">
        <v>287989</v>
      </c>
      <c r="I7" s="54">
        <v>1.055531121031528</v>
      </c>
      <c r="J7" s="31">
        <v>71685</v>
      </c>
      <c r="K7" s="54">
        <v>1.1450546290971824</v>
      </c>
      <c r="L7" s="28">
        <v>359674</v>
      </c>
      <c r="M7" s="29">
        <v>1.0690520208535201</v>
      </c>
      <c r="N7" s="33">
        <v>159546</v>
      </c>
      <c r="O7" s="29">
        <v>0.9440088989343762</v>
      </c>
    </row>
    <row r="8" spans="1:15" ht="13.5" thickBot="1">
      <c r="A8" s="58" t="s">
        <v>12</v>
      </c>
      <c r="B8" s="59">
        <v>306311</v>
      </c>
      <c r="C8" s="85">
        <v>0.8973674650792163</v>
      </c>
      <c r="D8" s="59">
        <v>78221</v>
      </c>
      <c r="E8" s="62">
        <v>0.9615365703749231</v>
      </c>
      <c r="F8" s="63">
        <v>215021</v>
      </c>
      <c r="G8" s="62">
        <v>0.9981014714756533</v>
      </c>
      <c r="H8" s="63">
        <v>293242</v>
      </c>
      <c r="I8" s="62">
        <v>0.988082040845208</v>
      </c>
      <c r="J8" s="63">
        <v>44426</v>
      </c>
      <c r="K8" s="62">
        <v>0.5618352661464723</v>
      </c>
      <c r="L8" s="60">
        <v>337668</v>
      </c>
      <c r="M8" s="61">
        <v>0.8984068197056289</v>
      </c>
      <c r="N8" s="41">
        <v>128196</v>
      </c>
      <c r="O8" s="61">
        <v>0.95312302510762</v>
      </c>
    </row>
    <row r="9" spans="1:15" ht="13.5" thickBot="1">
      <c r="A9" s="42" t="s">
        <v>25</v>
      </c>
      <c r="B9" s="43">
        <v>1034542</v>
      </c>
      <c r="C9" s="79">
        <v>0.9830358373044342</v>
      </c>
      <c r="D9" s="43">
        <v>258874</v>
      </c>
      <c r="E9" s="46">
        <v>1.0344367367815357</v>
      </c>
      <c r="F9" s="47">
        <v>629135</v>
      </c>
      <c r="G9" s="46">
        <v>1.0308348462108154</v>
      </c>
      <c r="H9" s="47">
        <v>888009</v>
      </c>
      <c r="I9" s="46">
        <v>1.0318822829466914</v>
      </c>
      <c r="J9" s="47">
        <v>169870</v>
      </c>
      <c r="K9" s="46">
        <v>0.840075565754075</v>
      </c>
      <c r="L9" s="44">
        <v>1057879</v>
      </c>
      <c r="M9" s="45">
        <v>1.0038898062214123</v>
      </c>
      <c r="N9" s="49">
        <v>128196</v>
      </c>
      <c r="O9" s="45">
        <v>0.95312302510762</v>
      </c>
    </row>
    <row r="10" spans="1:15" ht="13.5" thickBot="1">
      <c r="A10" s="67" t="s">
        <v>158</v>
      </c>
      <c r="B10" s="68">
        <v>4199390</v>
      </c>
      <c r="C10" s="79">
        <v>1.0394269846224142</v>
      </c>
      <c r="D10" s="68">
        <v>1059303</v>
      </c>
      <c r="E10" s="71">
        <v>1.0800342575741355</v>
      </c>
      <c r="F10" s="72">
        <v>2504555</v>
      </c>
      <c r="G10" s="71">
        <v>1.0672558852255314</v>
      </c>
      <c r="H10" s="72">
        <v>3563857</v>
      </c>
      <c r="I10" s="71">
        <v>1.0710220707317653</v>
      </c>
      <c r="J10" s="72">
        <v>641855</v>
      </c>
      <c r="K10" s="71">
        <v>0.8582647368730711</v>
      </c>
      <c r="L10" s="69">
        <v>4205712</v>
      </c>
      <c r="M10" s="70">
        <v>1.0342641282260565</v>
      </c>
      <c r="N10" s="74">
        <v>128196</v>
      </c>
      <c r="O10" s="70">
        <v>0.95312302510762</v>
      </c>
    </row>
    <row r="11" spans="1:15" ht="12.75">
      <c r="A11" s="50" t="s">
        <v>13</v>
      </c>
      <c r="B11" s="51">
        <v>296223</v>
      </c>
      <c r="C11" s="84">
        <f>B11/'2010'!B11</f>
        <v>0.8594868432124091</v>
      </c>
      <c r="D11" s="51">
        <v>82041</v>
      </c>
      <c r="E11" s="54">
        <f>D11/'2010'!D11</f>
        <v>0.9786825404399485</v>
      </c>
      <c r="F11" s="55">
        <v>191843</v>
      </c>
      <c r="G11" s="54">
        <f>F11/'2010'!F11</f>
        <v>0.9224507263031865</v>
      </c>
      <c r="H11" s="55">
        <v>273884</v>
      </c>
      <c r="I11" s="54">
        <f>H11/'2010'!H11</f>
        <v>0.9386049986463285</v>
      </c>
      <c r="J11" s="55">
        <v>47638</v>
      </c>
      <c r="K11" s="54">
        <f>J11/'2010'!J11</f>
        <v>0.9207723679378395</v>
      </c>
      <c r="L11" s="52">
        <v>321522</v>
      </c>
      <c r="M11" s="53">
        <f>L11/'2010'!L11</f>
        <v>0.9359193796283359</v>
      </c>
      <c r="N11" s="25">
        <v>102812</v>
      </c>
      <c r="O11" s="53">
        <f>N11/'2010'!N11</f>
        <v>0.7581055472396528</v>
      </c>
    </row>
    <row r="12" spans="1:15" ht="12.75">
      <c r="A12" s="26" t="s">
        <v>14</v>
      </c>
      <c r="B12" s="27">
        <v>328591</v>
      </c>
      <c r="C12" s="84">
        <f>B12/'2010'!B12</f>
        <v>1.0182521901078707</v>
      </c>
      <c r="D12" s="27">
        <v>89057</v>
      </c>
      <c r="E12" s="54">
        <f>D12/'2010'!D12</f>
        <v>1.0849231294008723</v>
      </c>
      <c r="F12" s="31">
        <v>192499</v>
      </c>
      <c r="G12" s="54">
        <f>F12/'2010'!F12</f>
        <v>0.9611253963102578</v>
      </c>
      <c r="H12" s="31">
        <v>281557</v>
      </c>
      <c r="I12" s="54">
        <f>H12/'2010'!H12</f>
        <v>0.9971172677080862</v>
      </c>
      <c r="J12" s="31">
        <v>12744</v>
      </c>
      <c r="K12" s="54">
        <f>J12/'2010'!J12</f>
        <v>0.22945624774936982</v>
      </c>
      <c r="L12" s="28">
        <v>294301</v>
      </c>
      <c r="M12" s="53">
        <f>L12/'2010'!L12</f>
        <v>0.8709423487249601</v>
      </c>
      <c r="N12" s="33">
        <v>137109</v>
      </c>
      <c r="O12" s="53">
        <f>N12/'2010'!N12</f>
        <v>1.1371828579485606</v>
      </c>
    </row>
    <row r="13" spans="1:15" ht="13.5" thickBot="1">
      <c r="A13" s="58" t="s">
        <v>15</v>
      </c>
      <c r="B13" s="59">
        <v>327873</v>
      </c>
      <c r="C13" s="85">
        <f>B13/'2010'!B13</f>
        <v>1.0562918814432989</v>
      </c>
      <c r="D13" s="59">
        <v>87731</v>
      </c>
      <c r="E13" s="62">
        <f>D13/'2010'!D13</f>
        <v>1.0965689644397225</v>
      </c>
      <c r="F13" s="63">
        <v>200018</v>
      </c>
      <c r="G13" s="62">
        <f>F13/'2010'!F13</f>
        <v>0.9711355923151246</v>
      </c>
      <c r="H13" s="63">
        <v>287749</v>
      </c>
      <c r="I13" s="62">
        <f>H13/'2010'!H13</f>
        <v>1.0062244509020208</v>
      </c>
      <c r="J13" s="63">
        <v>36911</v>
      </c>
      <c r="K13" s="62">
        <f>J13/'2010'!J13</f>
        <v>1.5469823973176866</v>
      </c>
      <c r="L13" s="60">
        <v>324660</v>
      </c>
      <c r="M13" s="61">
        <f>L13/'2010'!L13</f>
        <v>1.0478683402780242</v>
      </c>
      <c r="N13" s="65">
        <v>140301</v>
      </c>
      <c r="O13" s="61">
        <f>N13/'2010'!N13</f>
        <v>1.1597136693145091</v>
      </c>
    </row>
    <row r="14" spans="1:15" ht="13.5" thickBot="1">
      <c r="A14" s="42" t="s">
        <v>16</v>
      </c>
      <c r="B14" s="43">
        <f>SUM(B11:B13)</f>
        <v>952687</v>
      </c>
      <c r="C14" s="79">
        <f>B14/'2010'!B14</f>
        <v>0.9743646650684427</v>
      </c>
      <c r="D14" s="43">
        <f>SUM(D11:D13)</f>
        <v>258829</v>
      </c>
      <c r="E14" s="75">
        <f>D14/'2010'!D14</f>
        <v>1.0524969603812637</v>
      </c>
      <c r="F14" s="44">
        <f>SUM(F11:F13)</f>
        <v>584360</v>
      </c>
      <c r="G14" s="46">
        <f>F14/'2010'!F14</f>
        <v>0.9513854970531731</v>
      </c>
      <c r="H14" s="47">
        <f>SUM(H11:H13)</f>
        <v>843190</v>
      </c>
      <c r="I14" s="46">
        <f>H14/'2010'!H14</f>
        <v>0.9802950453356958</v>
      </c>
      <c r="J14" s="47">
        <f>SUM(J11:J13)</f>
        <v>97293</v>
      </c>
      <c r="K14" s="46">
        <f>J14/'2010'!J14</f>
        <v>0.7419187567200713</v>
      </c>
      <c r="L14" s="44">
        <f>SUM(L11:L13)</f>
        <v>940483</v>
      </c>
      <c r="M14" s="45">
        <f>L14/'2010'!L14</f>
        <v>0.9487599820836982</v>
      </c>
      <c r="N14" s="49">
        <f>N13</f>
        <v>140301</v>
      </c>
      <c r="O14" s="45">
        <f>N14/'2010'!N14</f>
        <v>1.1597136693145091</v>
      </c>
    </row>
    <row r="15" spans="1:15" ht="13.5" thickBot="1">
      <c r="A15" s="42" t="s">
        <v>155</v>
      </c>
      <c r="B15" s="43">
        <f>SUM(B6:B8,B11:B13)</f>
        <v>1987229</v>
      </c>
      <c r="C15" s="79">
        <f>B15/'2010'!B15</f>
        <v>0.9788591767693784</v>
      </c>
      <c r="D15" s="43">
        <f>SUM(D6:D8,D11:D13)</f>
        <v>517703</v>
      </c>
      <c r="E15" s="75">
        <f>D15/'2010'!D15</f>
        <v>1.043385814710909</v>
      </c>
      <c r="F15" s="44">
        <f>SUM(F6:F8,F11:F13)</f>
        <v>1213495</v>
      </c>
      <c r="G15" s="46">
        <f>F15/'2010'!F15</f>
        <v>0.9909843328283797</v>
      </c>
      <c r="H15" s="44">
        <f>SUM(H6:H8,H11:H13)</f>
        <v>1731200</v>
      </c>
      <c r="I15" s="46">
        <f>H15/'2010'!H15</f>
        <v>1.006095736006802</v>
      </c>
      <c r="J15" s="44">
        <f>SUM(J6:J8,J11:J13)</f>
        <v>267163</v>
      </c>
      <c r="K15" s="46">
        <f>J15/'2010'!J15</f>
        <v>0.8262475065332694</v>
      </c>
      <c r="L15" s="44">
        <f>SUM(L6:L8,L11:L13)</f>
        <v>1998363</v>
      </c>
      <c r="M15" s="45">
        <f>L15/'2010'!L15</f>
        <v>0.9776459157674741</v>
      </c>
      <c r="N15" s="49">
        <f>N13</f>
        <v>140301</v>
      </c>
      <c r="O15" s="45">
        <f>N15/'2010'!N15</f>
        <v>1.1597136693145091</v>
      </c>
    </row>
    <row r="16" spans="1:15" ht="12.75">
      <c r="A16" s="50" t="s">
        <v>17</v>
      </c>
      <c r="B16" s="51">
        <v>342750</v>
      </c>
      <c r="C16" s="84">
        <f>B16/'2010'!B16</f>
        <v>0.9636470985155196</v>
      </c>
      <c r="D16" s="51">
        <v>89622</v>
      </c>
      <c r="E16" s="54">
        <f>D16/'2010'!D16</f>
        <v>0.9771366892356</v>
      </c>
      <c r="F16" s="55">
        <v>209822</v>
      </c>
      <c r="G16" s="54">
        <f>F16/'2010'!F16</f>
        <v>0.9645569387492415</v>
      </c>
      <c r="H16" s="20">
        <v>299443</v>
      </c>
      <c r="I16" s="54">
        <f>H16/'2010'!H16</f>
        <v>0.9682846619736072</v>
      </c>
      <c r="J16" s="20">
        <v>61911</v>
      </c>
      <c r="K16" s="54">
        <f>J16/'2010'!J16</f>
        <v>1.1804713419517219</v>
      </c>
      <c r="L16" s="52">
        <v>361354</v>
      </c>
      <c r="M16" s="53">
        <f>L16/'2010'!L16</f>
        <v>0.9990516924386987</v>
      </c>
      <c r="N16" s="57">
        <v>121696</v>
      </c>
      <c r="O16" s="53">
        <f>N16/'2010'!N16</f>
        <v>1.0585942936673625</v>
      </c>
    </row>
    <row r="17" spans="1:15" ht="12.75">
      <c r="A17" s="26" t="s">
        <v>18</v>
      </c>
      <c r="B17" s="27">
        <v>356462</v>
      </c>
      <c r="C17" s="84">
        <f>B17/'2010'!B17</f>
        <v>0.9621470177010737</v>
      </c>
      <c r="D17" s="27">
        <v>86824</v>
      </c>
      <c r="E17" s="54">
        <f>D17/'2010'!D17</f>
        <v>0.9211215905112509</v>
      </c>
      <c r="F17" s="31">
        <v>211155</v>
      </c>
      <c r="G17" s="54">
        <f>F17/'2010'!F17</f>
        <v>1.06788481378836</v>
      </c>
      <c r="H17" s="28">
        <v>297979</v>
      </c>
      <c r="I17" s="54">
        <f>H17/'2010'!H17</f>
        <v>1.0205039864105865</v>
      </c>
      <c r="J17" s="28">
        <v>22464</v>
      </c>
      <c r="K17" s="54">
        <f>J17/'2010'!J17</f>
        <v>0.43376006487864216</v>
      </c>
      <c r="L17" s="28">
        <v>320443</v>
      </c>
      <c r="M17" s="53">
        <f>L17/'2010'!L17</f>
        <v>0.9321137584683272</v>
      </c>
      <c r="N17" s="33">
        <v>157714</v>
      </c>
      <c r="O17" s="53">
        <f>N17/'2010'!N17</f>
        <v>1.0931788093241193</v>
      </c>
    </row>
    <row r="18" spans="1:15" ht="13.5" thickBot="1">
      <c r="A18" s="58" t="s">
        <v>19</v>
      </c>
      <c r="B18" s="59">
        <v>335912</v>
      </c>
      <c r="C18" s="82">
        <f>B18/'2010'!B18</f>
        <v>0.951101698274544</v>
      </c>
      <c r="D18" s="59">
        <v>87226</v>
      </c>
      <c r="E18" s="77">
        <f>D18/'2010'!D18</f>
        <v>0.9031382984230852</v>
      </c>
      <c r="F18" s="60">
        <v>201346</v>
      </c>
      <c r="G18" s="77">
        <f>F18/'2010'!F18</f>
        <v>0.9709177006128934</v>
      </c>
      <c r="H18" s="36">
        <v>288572</v>
      </c>
      <c r="I18" s="77">
        <f>H18/'2010'!H18</f>
        <v>0.9493811645029906</v>
      </c>
      <c r="J18" s="60">
        <v>52134</v>
      </c>
      <c r="K18" s="77">
        <f>J18/'2010'!J18</f>
        <v>1.2559383281137075</v>
      </c>
      <c r="L18" s="60">
        <v>340706</v>
      </c>
      <c r="M18" s="61">
        <f>L18/'2010'!L18</f>
        <v>0.9862158000162099</v>
      </c>
      <c r="N18" s="65">
        <v>152912</v>
      </c>
      <c r="O18" s="61">
        <f>N18/'2010'!N18</f>
        <v>1.0236375442660044</v>
      </c>
    </row>
    <row r="19" spans="1:15" ht="13.5" thickBot="1">
      <c r="A19" s="42" t="s">
        <v>20</v>
      </c>
      <c r="B19" s="43">
        <f>SUM(B16:B18)</f>
        <v>1035124</v>
      </c>
      <c r="C19" s="79">
        <f>B19/'2010'!B19</f>
        <v>0.9590280048955526</v>
      </c>
      <c r="D19" s="43">
        <f>SUM(D16:D18)</f>
        <v>263672</v>
      </c>
      <c r="E19" s="75">
        <f>D19/'2010'!D19</f>
        <v>0.9331540203850509</v>
      </c>
      <c r="F19" s="44">
        <f>SUM(F16:F18)</f>
        <v>622323</v>
      </c>
      <c r="G19" s="75">
        <f>F19/'2010'!F19</f>
        <v>0.9994876670703229</v>
      </c>
      <c r="H19" s="44">
        <f>SUM(H16:H18)</f>
        <v>885994</v>
      </c>
      <c r="I19" s="75">
        <f>H19/'2010'!H19</f>
        <v>0.9787815081954174</v>
      </c>
      <c r="J19" s="44">
        <f>SUM(J16:J18)</f>
        <v>136509</v>
      </c>
      <c r="K19" s="75">
        <f>J19/'2010'!J19</f>
        <v>0.936629043878006</v>
      </c>
      <c r="L19" s="44">
        <f>SUM(L16:L18)</f>
        <v>1022503</v>
      </c>
      <c r="M19" s="45">
        <f>L19/'2010'!L19</f>
        <v>0.9729358121159413</v>
      </c>
      <c r="N19" s="49">
        <f>N18</f>
        <v>152912</v>
      </c>
      <c r="O19" s="45">
        <f>N19/'2010'!N19</f>
        <v>1.0236375442660044</v>
      </c>
    </row>
    <row r="20" spans="1:15" ht="12.75">
      <c r="A20" s="50" t="s">
        <v>21</v>
      </c>
      <c r="B20" s="19">
        <v>341830</v>
      </c>
      <c r="C20" s="84">
        <f>B20/'2010'!B20</f>
        <v>0.9677565476375846</v>
      </c>
      <c r="D20" s="19">
        <v>82823</v>
      </c>
      <c r="E20" s="54">
        <f>D20/'2010'!D20</f>
        <v>0.9225927906251392</v>
      </c>
      <c r="F20" s="23">
        <v>210256</v>
      </c>
      <c r="G20" s="54">
        <f>F20/'2010'!F20</f>
        <v>1.0292338117522664</v>
      </c>
      <c r="H20" s="20">
        <v>293079</v>
      </c>
      <c r="I20" s="54">
        <f>H20/'2010'!H20</f>
        <v>0.9966741142023485</v>
      </c>
      <c r="J20" s="20">
        <v>65877</v>
      </c>
      <c r="K20" s="54">
        <f>J20/'2010'!J20</f>
        <v>0.8726470705117166</v>
      </c>
      <c r="L20" s="20">
        <v>358956</v>
      </c>
      <c r="M20" s="53">
        <f>L20/'2010'!L20</f>
        <v>0.9713379588037278</v>
      </c>
      <c r="N20" s="25">
        <v>135794</v>
      </c>
      <c r="O20" s="53">
        <f>N20/'2010'!N20</f>
        <v>1.0206084839010312</v>
      </c>
    </row>
    <row r="21" spans="1:15" ht="12.75">
      <c r="A21" s="26" t="s">
        <v>22</v>
      </c>
      <c r="B21" s="51">
        <v>297256</v>
      </c>
      <c r="C21" s="84">
        <f>B21/'2010'!B21</f>
        <v>0.8021804835924007</v>
      </c>
      <c r="D21" s="51">
        <v>75166</v>
      </c>
      <c r="E21" s="54">
        <f>D21/'2010'!D21</f>
        <v>0.835772104607721</v>
      </c>
      <c r="F21" s="55">
        <v>206618</v>
      </c>
      <c r="G21" s="54">
        <f>F21/'2010'!F21</f>
        <v>0.9262639756843266</v>
      </c>
      <c r="H21" s="52">
        <v>281784</v>
      </c>
      <c r="I21" s="54">
        <f>H21/'2010'!H21</f>
        <v>0.9002626181302356</v>
      </c>
      <c r="J21" s="52">
        <v>32204</v>
      </c>
      <c r="K21" s="54">
        <f>J21/'2010'!J21</f>
        <v>0.7597970980299634</v>
      </c>
      <c r="L21" s="52">
        <v>313988</v>
      </c>
      <c r="M21" s="53">
        <f>L21/'2010'!L21</f>
        <v>0.8835100890015674</v>
      </c>
      <c r="N21" s="57">
        <v>119065</v>
      </c>
      <c r="O21" s="53">
        <f>N21/'2010'!N21</f>
        <v>0.8032774719343696</v>
      </c>
    </row>
    <row r="22" spans="1:15" ht="13.5" thickBot="1">
      <c r="A22" s="58" t="s">
        <v>23</v>
      </c>
      <c r="B22" s="59">
        <v>299207</v>
      </c>
      <c r="C22" s="85">
        <f>B22/'2010'!B22</f>
        <v>0.7792457744094591</v>
      </c>
      <c r="D22" s="59">
        <v>78963</v>
      </c>
      <c r="E22" s="62">
        <f>D22/'2010'!D22</f>
        <v>0.8560417163548059</v>
      </c>
      <c r="F22" s="63">
        <v>197231</v>
      </c>
      <c r="G22" s="62">
        <f>F22/'2010'!F22</f>
        <v>0.9338279507781465</v>
      </c>
      <c r="H22" s="60">
        <v>276194</v>
      </c>
      <c r="I22" s="62">
        <f>H22/'2010'!H22</f>
        <v>0.9101796012522656</v>
      </c>
      <c r="J22" s="60">
        <v>28677</v>
      </c>
      <c r="K22" s="62">
        <f>J22/'2010'!J22</f>
        <v>0.3713338599194582</v>
      </c>
      <c r="L22" s="60">
        <v>304871</v>
      </c>
      <c r="M22" s="61">
        <f>L22/'2010'!L22</f>
        <v>0.8008653005041019</v>
      </c>
      <c r="N22" s="65">
        <v>113411</v>
      </c>
      <c r="O22" s="61">
        <f>N22/'2010'!N22</f>
        <v>0.7484837085288508</v>
      </c>
    </row>
    <row r="23" spans="1:15" ht="13.5" thickBot="1">
      <c r="A23" s="42" t="s">
        <v>24</v>
      </c>
      <c r="B23" s="43">
        <f>SUM(B20:B22)</f>
        <v>938293</v>
      </c>
      <c r="C23" s="79">
        <f>B23/'2010'!B23</f>
        <v>0.8470267181464393</v>
      </c>
      <c r="D23" s="43">
        <f>SUM(D20:D22)</f>
        <v>236952</v>
      </c>
      <c r="E23" s="46">
        <f>D23/'2010'!D23</f>
        <v>0.8713072255929398</v>
      </c>
      <c r="F23" s="47">
        <v>614104</v>
      </c>
      <c r="G23" s="46">
        <f>F23/'2010'!F23</f>
        <v>0.9617043400912682</v>
      </c>
      <c r="H23" s="47">
        <f>SUM(H20:H22)</f>
        <v>851057</v>
      </c>
      <c r="I23" s="46">
        <f>H23/'2010'!H23</f>
        <v>0.9347056807847927</v>
      </c>
      <c r="J23" s="47">
        <f>SUM(J20:J22)</f>
        <v>126758</v>
      </c>
      <c r="K23" s="46">
        <f>J23/'2010'!J23</f>
        <v>0.6496978519038662</v>
      </c>
      <c r="L23" s="47">
        <f>SUM(L20:L22)</f>
        <v>977815</v>
      </c>
      <c r="M23" s="46">
        <f>L23/'2010'!L23</f>
        <v>0.8844114249948671</v>
      </c>
      <c r="N23" s="49">
        <f>N22</f>
        <v>113411</v>
      </c>
      <c r="O23" s="45">
        <f>N23/'2010'!N23</f>
        <v>0.7484837085288508</v>
      </c>
    </row>
    <row r="24" spans="1:15" ht="13.5" thickBot="1">
      <c r="A24" s="42" t="s">
        <v>156</v>
      </c>
      <c r="B24" s="43">
        <f>SUM(B23,B19)</f>
        <v>1973417</v>
      </c>
      <c r="C24" s="79">
        <f>B24/'2010'!B24</f>
        <v>0.9022997151017993</v>
      </c>
      <c r="D24" s="43">
        <f>SUM(D23,D19)</f>
        <v>500624</v>
      </c>
      <c r="E24" s="46">
        <f>D24/'2010'!D24</f>
        <v>0.9028239397376778</v>
      </c>
      <c r="F24" s="47">
        <f>SUM(F23,F19)</f>
        <v>1236427</v>
      </c>
      <c r="G24" s="46">
        <f>F24/'2010'!F24</f>
        <v>0.9803591505853958</v>
      </c>
      <c r="H24" s="47">
        <f>SUM(H23,H19)</f>
        <v>1737051</v>
      </c>
      <c r="I24" s="46">
        <f>H24/'2010'!H24</f>
        <v>0.9566786546309708</v>
      </c>
      <c r="J24" s="47">
        <f>SUM(J23,J19)</f>
        <v>263267</v>
      </c>
      <c r="K24" s="46">
        <f>J24/'2010'!J24</f>
        <v>0.7723882786462001</v>
      </c>
      <c r="L24" s="47">
        <f>SUM(L23,L19)</f>
        <v>2000318</v>
      </c>
      <c r="M24" s="46">
        <f>L24/'2010'!L24</f>
        <v>0.9275512181912102</v>
      </c>
      <c r="N24" s="49">
        <f>N22</f>
        <v>113411</v>
      </c>
      <c r="O24" s="45">
        <f>N24/'2010'!N24</f>
        <v>0.7484837085288508</v>
      </c>
    </row>
    <row r="25" spans="1:15" ht="13.5" thickBot="1">
      <c r="A25" s="42" t="s">
        <v>159</v>
      </c>
      <c r="B25" s="43">
        <f>SUM(B15,B24)</f>
        <v>3960646</v>
      </c>
      <c r="C25" s="79">
        <f>B25/'2010'!B25</f>
        <v>0.9391552727694373</v>
      </c>
      <c r="D25" s="43">
        <f>SUM(D15,D24)</f>
        <v>1018327</v>
      </c>
      <c r="E25" s="75">
        <f>D25/'2010'!D25</f>
        <v>0.9692029485526109</v>
      </c>
      <c r="F25" s="44">
        <f>SUM(F15,F24)</f>
        <v>2449922</v>
      </c>
      <c r="G25" s="75">
        <f>F25/'2010'!F25</f>
        <v>0.9855925913261068</v>
      </c>
      <c r="H25" s="44">
        <f>SUM(H15,H24)</f>
        <v>3468251</v>
      </c>
      <c r="I25" s="75">
        <f>H25/'2010'!H25</f>
        <v>0.9807237262542345</v>
      </c>
      <c r="J25" s="44">
        <f>SUM(J15,J24)</f>
        <v>530430</v>
      </c>
      <c r="K25" s="75">
        <f>J25/'2010'!J25</f>
        <v>0.7986082358591554</v>
      </c>
      <c r="L25" s="44">
        <f>SUM(L15,L24)</f>
        <v>3998681</v>
      </c>
      <c r="M25" s="75">
        <f>L25/'2010'!L25</f>
        <v>0.9519279686083912</v>
      </c>
      <c r="N25" s="49">
        <f>N22</f>
        <v>113411</v>
      </c>
      <c r="O25" s="45">
        <f>N25/'2010'!N25</f>
        <v>0.7484837085288508</v>
      </c>
    </row>
    <row r="26" spans="1:15" ht="12.75">
      <c r="A26" s="66">
        <v>40909</v>
      </c>
      <c r="B26" s="51">
        <v>302221</v>
      </c>
      <c r="C26" s="84">
        <f>B26/'2010'!B26</f>
        <v>0.7905729031785519</v>
      </c>
      <c r="D26" s="51">
        <v>84393</v>
      </c>
      <c r="E26" s="54">
        <f>D26/'2010'!D26</f>
        <v>0.8710456511193452</v>
      </c>
      <c r="F26" s="55">
        <v>169025</v>
      </c>
      <c r="G26" s="54">
        <f>F26/'2010'!F26</f>
        <v>0.8052951041488003</v>
      </c>
      <c r="H26" s="55">
        <v>253419</v>
      </c>
      <c r="I26" s="54">
        <f>H26/'2010'!H26</f>
        <v>0.8260637136179465</v>
      </c>
      <c r="J26" s="55">
        <v>21517</v>
      </c>
      <c r="K26" s="54">
        <f>J26/'2010'!J26</f>
        <v>0.4002492605889246</v>
      </c>
      <c r="L26" s="52">
        <v>274936</v>
      </c>
      <c r="M26" s="53">
        <f>L26/'2010'!L26</f>
        <v>0.7625714903838153</v>
      </c>
      <c r="N26" s="57">
        <v>140697</v>
      </c>
      <c r="O26" s="53">
        <f>N26/'2010'!N26</f>
        <v>0.8120054711982964</v>
      </c>
    </row>
    <row r="27" spans="1:15" ht="12.75">
      <c r="A27" s="26" t="s">
        <v>11</v>
      </c>
      <c r="B27" s="27">
        <v>289578</v>
      </c>
      <c r="C27" s="84">
        <f>B27/'2010'!B27</f>
        <v>0.837051597051597</v>
      </c>
      <c r="D27" s="27">
        <v>74286</v>
      </c>
      <c r="E27" s="54">
        <f>D27/'2010'!D27</f>
        <v>0.886827591146766</v>
      </c>
      <c r="F27" s="31">
        <v>196968</v>
      </c>
      <c r="G27" s="54">
        <f>F27/'2010'!F27</f>
        <v>0.9644798307723947</v>
      </c>
      <c r="H27" s="31">
        <v>271254</v>
      </c>
      <c r="I27" s="54">
        <f>H27/'2010'!H27</f>
        <v>0.9418901416373542</v>
      </c>
      <c r="J27" s="31">
        <v>7362</v>
      </c>
      <c r="K27" s="54">
        <f>J27/'2010'!J27</f>
        <v>0.10269930947897049</v>
      </c>
      <c r="L27" s="28">
        <v>278616</v>
      </c>
      <c r="M27" s="29">
        <f>L27/'2010'!L27</f>
        <v>0.7746348081874141</v>
      </c>
      <c r="N27" s="33">
        <v>151659</v>
      </c>
      <c r="O27" s="29">
        <f>N27/'2010'!N27</f>
        <v>0.9505659809710052</v>
      </c>
    </row>
    <row r="28" spans="1:15" ht="13.5" thickBot="1">
      <c r="A28" s="58" t="s">
        <v>12</v>
      </c>
      <c r="B28" s="59">
        <v>300697</v>
      </c>
      <c r="C28" s="85">
        <f>B28/'2010'!B28</f>
        <v>0.9816722220227154</v>
      </c>
      <c r="D28" s="59">
        <v>81760</v>
      </c>
      <c r="E28" s="62">
        <f>D28/'2010'!D28</f>
        <v>1.0452436046585956</v>
      </c>
      <c r="F28" s="63">
        <v>202194</v>
      </c>
      <c r="G28" s="62">
        <f>F28/'2010'!F28</f>
        <v>0.9403453616158421</v>
      </c>
      <c r="H28" s="63">
        <v>283954</v>
      </c>
      <c r="I28" s="62">
        <f>H28/'2010'!H28</f>
        <v>0.9683265016607444</v>
      </c>
      <c r="J28" s="63">
        <v>38513</v>
      </c>
      <c r="K28" s="62">
        <f>J28/'2010'!J28</f>
        <v>0.8669022644397425</v>
      </c>
      <c r="L28" s="60">
        <v>322467</v>
      </c>
      <c r="M28" s="61">
        <f>L28/'2010'!L28</f>
        <v>0.9549824087565301</v>
      </c>
      <c r="N28" s="41">
        <v>129888</v>
      </c>
      <c r="O28" s="29">
        <f>N28/'2010'!N28</f>
        <v>1.0131985397360292</v>
      </c>
    </row>
    <row r="29" spans="1:15" ht="13.5" thickBot="1">
      <c r="A29" s="42" t="s">
        <v>25</v>
      </c>
      <c r="B29" s="43">
        <v>892497</v>
      </c>
      <c r="C29" s="79">
        <f>B29/'2010'!B29</f>
        <v>0.8626976961785988</v>
      </c>
      <c r="D29" s="43">
        <v>240440</v>
      </c>
      <c r="E29" s="46">
        <f>D29/'2010'!D29</f>
        <v>0.9287916129082102</v>
      </c>
      <c r="F29" s="47">
        <f>SUM(F26:F28)</f>
        <v>568187</v>
      </c>
      <c r="G29" s="46">
        <f>F29/'2010'!F29</f>
        <v>0.9031241307509517</v>
      </c>
      <c r="H29" s="47">
        <f>SUM(H26:H28)</f>
        <v>808627</v>
      </c>
      <c r="I29" s="46">
        <f>H29/'2010'!H29</f>
        <v>0.9106067618684045</v>
      </c>
      <c r="J29" s="47">
        <f>SUM(J26:J28)</f>
        <v>67392</v>
      </c>
      <c r="K29" s="46">
        <f>J29/'2010'!J29</f>
        <v>0.3967269088126214</v>
      </c>
      <c r="L29" s="44">
        <f>SUM(L26:L28)</f>
        <v>876019</v>
      </c>
      <c r="M29" s="45">
        <f>L29/'2010'!L29</f>
        <v>0.8280899800449768</v>
      </c>
      <c r="N29" s="49">
        <f>N28</f>
        <v>129888</v>
      </c>
      <c r="O29" s="45">
        <f>N29/'2010'!N29</f>
        <v>1.0131985397360292</v>
      </c>
    </row>
    <row r="30" spans="1:15" ht="13.5" thickBot="1">
      <c r="A30" s="67" t="s">
        <v>160</v>
      </c>
      <c r="B30" s="68">
        <v>3818601</v>
      </c>
      <c r="C30" s="79">
        <f>B30/'2010'!B30</f>
        <v>0.909322782594615</v>
      </c>
      <c r="D30" s="68">
        <v>999893</v>
      </c>
      <c r="E30" s="71">
        <f>D30/'2010'!D30</f>
        <v>0.9439159522818306</v>
      </c>
      <c r="F30" s="72">
        <v>2388974</v>
      </c>
      <c r="G30" s="71">
        <f>F30/'2010'!F30</f>
        <v>0.9538516822349679</v>
      </c>
      <c r="H30" s="72">
        <v>3388867</v>
      </c>
      <c r="I30" s="71">
        <f>H30/'2010'!H30</f>
        <v>0.9508987032869164</v>
      </c>
      <c r="J30" s="72">
        <f>SUM(J11:J13,J16:J18,J20:J22,J26:J28)</f>
        <v>427952</v>
      </c>
      <c r="K30" s="71">
        <f>J30/'2010'!J30</f>
        <v>0.6667424885682903</v>
      </c>
      <c r="L30" s="69">
        <v>3816819</v>
      </c>
      <c r="M30" s="70">
        <f>L30/'2010'!L30</f>
        <v>0.9075321848001004</v>
      </c>
      <c r="N30" s="74">
        <f>N28</f>
        <v>129888</v>
      </c>
      <c r="O30" s="70">
        <f>N30/'2010'!N30</f>
        <v>1.0131985397360292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S19" sqref="S19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148</v>
      </c>
      <c r="B5" s="43">
        <v>3895284</v>
      </c>
      <c r="C5" s="79">
        <v>0.8900879763251576</v>
      </c>
      <c r="D5" s="43">
        <v>937579</v>
      </c>
      <c r="E5" s="75">
        <v>0.9062131504370721</v>
      </c>
      <c r="F5" s="44">
        <v>2230085</v>
      </c>
      <c r="G5" s="75">
        <v>0.8255990362701819</v>
      </c>
      <c r="H5" s="44">
        <v>3167665</v>
      </c>
      <c r="I5" s="75">
        <v>0.8479250941703268</v>
      </c>
      <c r="J5" s="44">
        <v>728094</v>
      </c>
      <c r="K5" s="75">
        <v>1.1310373753378693</v>
      </c>
      <c r="L5" s="44">
        <v>3895759</v>
      </c>
      <c r="M5" s="75">
        <v>0.889539365465288</v>
      </c>
      <c r="N5" s="49">
        <v>134885</v>
      </c>
      <c r="O5" s="45">
        <v>0.996542374384018</v>
      </c>
    </row>
    <row r="6" spans="1:15" ht="12.75">
      <c r="A6" s="66">
        <v>40179</v>
      </c>
      <c r="B6" s="51">
        <v>375793</v>
      </c>
      <c r="C6" s="84">
        <v>1.135933716821382</v>
      </c>
      <c r="D6" s="51">
        <v>90152</v>
      </c>
      <c r="E6" s="54">
        <v>1.1726326742976068</v>
      </c>
      <c r="F6" s="55">
        <v>200803</v>
      </c>
      <c r="G6" s="54">
        <v>1.1307239227875758</v>
      </c>
      <c r="H6" s="55">
        <v>290955</v>
      </c>
      <c r="I6" s="54">
        <v>1.1433854158479653</v>
      </c>
      <c r="J6" s="55">
        <v>50531</v>
      </c>
      <c r="K6" s="54">
        <v>1.1646400123138492</v>
      </c>
      <c r="L6" s="52">
        <v>341486</v>
      </c>
      <c r="M6" s="53">
        <v>1.1143576924834062</v>
      </c>
      <c r="N6" s="57">
        <v>169192</v>
      </c>
      <c r="O6" s="53">
        <v>1.0591976761656734</v>
      </c>
    </row>
    <row r="7" spans="1:15" ht="12.75">
      <c r="A7" s="26" t="s">
        <v>11</v>
      </c>
      <c r="B7" s="27">
        <v>335259</v>
      </c>
      <c r="C7" s="84">
        <v>1.152231368033956</v>
      </c>
      <c r="D7" s="27">
        <v>78755</v>
      </c>
      <c r="E7" s="54">
        <v>1.2094755432695998</v>
      </c>
      <c r="F7" s="31">
        <v>194083</v>
      </c>
      <c r="G7" s="54">
        <v>1.2097750406721977</v>
      </c>
      <c r="H7" s="31">
        <v>272838</v>
      </c>
      <c r="I7" s="54">
        <v>1.2096885751782358</v>
      </c>
      <c r="J7" s="31">
        <v>62604</v>
      </c>
      <c r="K7" s="54">
        <v>3.1059734074221077</v>
      </c>
      <c r="L7" s="28">
        <v>335442</v>
      </c>
      <c r="M7" s="29">
        <v>1.3693203093203092</v>
      </c>
      <c r="N7" s="33">
        <v>169009</v>
      </c>
      <c r="O7" s="29">
        <v>0.8244220816280737</v>
      </c>
    </row>
    <row r="8" spans="1:15" ht="13.5" thickBot="1">
      <c r="A8" s="58" t="s">
        <v>12</v>
      </c>
      <c r="B8" s="59">
        <v>341344</v>
      </c>
      <c r="C8" s="85">
        <v>1.1943874873158613</v>
      </c>
      <c r="D8" s="59">
        <v>81350</v>
      </c>
      <c r="E8" s="62">
        <v>1.2508649188898286</v>
      </c>
      <c r="F8" s="63">
        <v>215430</v>
      </c>
      <c r="G8" s="62">
        <v>1.383969009578507</v>
      </c>
      <c r="H8" s="63">
        <v>296779</v>
      </c>
      <c r="I8" s="62">
        <v>1.3447411824410047</v>
      </c>
      <c r="J8" s="63">
        <v>79073</v>
      </c>
      <c r="K8" s="62">
        <v>0.7167603335750544</v>
      </c>
      <c r="L8" s="60">
        <v>375852</v>
      </c>
      <c r="M8" s="61">
        <v>1.135449645938565</v>
      </c>
      <c r="N8" s="41">
        <v>134501</v>
      </c>
      <c r="O8" s="61">
        <v>0.8417992464544556</v>
      </c>
    </row>
    <row r="9" spans="1:15" ht="13.5" thickBot="1">
      <c r="A9" s="42" t="s">
        <v>25</v>
      </c>
      <c r="B9" s="43">
        <v>1052395</v>
      </c>
      <c r="C9" s="79">
        <v>1.159564246819557</v>
      </c>
      <c r="D9" s="43">
        <v>250256</v>
      </c>
      <c r="E9" s="46">
        <v>1.208790996473941</v>
      </c>
      <c r="F9" s="47">
        <v>610316</v>
      </c>
      <c r="G9" s="46">
        <v>1.2362633133337926</v>
      </c>
      <c r="H9" s="47">
        <v>860572</v>
      </c>
      <c r="I9" s="46">
        <v>1.2281463890807582</v>
      </c>
      <c r="J9" s="47">
        <v>192208</v>
      </c>
      <c r="K9" s="46">
        <v>1.1082926829268294</v>
      </c>
      <c r="L9" s="44">
        <v>1052780</v>
      </c>
      <c r="M9" s="45">
        <v>1.1931953285822017</v>
      </c>
      <c r="N9" s="49">
        <v>134501</v>
      </c>
      <c r="O9" s="45">
        <v>0.8417992464544556</v>
      </c>
    </row>
    <row r="10" spans="1:15" ht="13.5" thickBot="1">
      <c r="A10" s="67" t="s">
        <v>149</v>
      </c>
      <c r="B10" s="68">
        <v>4040101</v>
      </c>
      <c r="C10" s="79">
        <v>0.9778126780409577</v>
      </c>
      <c r="D10" s="68">
        <v>980805</v>
      </c>
      <c r="E10" s="71">
        <v>1.0055114211285496</v>
      </c>
      <c r="F10" s="72">
        <v>2346724</v>
      </c>
      <c r="G10" s="71">
        <v>0.9424840407480517</v>
      </c>
      <c r="H10" s="72">
        <v>3327529</v>
      </c>
      <c r="I10" s="71">
        <v>0.9602249576090708</v>
      </c>
      <c r="J10" s="72">
        <v>747852</v>
      </c>
      <c r="K10" s="71">
        <v>1.187437976637139</v>
      </c>
      <c r="L10" s="69">
        <v>4066381</v>
      </c>
      <c r="M10" s="70">
        <v>0.9929707384338661</v>
      </c>
      <c r="N10" s="74">
        <v>134501</v>
      </c>
      <c r="O10" s="70">
        <v>0.8417992464544556</v>
      </c>
    </row>
    <row r="11" spans="1:15" ht="12.75">
      <c r="A11" s="50" t="s">
        <v>13</v>
      </c>
      <c r="B11" s="51">
        <v>344651</v>
      </c>
      <c r="C11" s="84">
        <f>B11/'2009'!B11</f>
        <v>1.1559069642647528</v>
      </c>
      <c r="D11" s="51">
        <v>83828</v>
      </c>
      <c r="E11" s="54">
        <f>D11/'2009'!D11</f>
        <v>1.2589622287301945</v>
      </c>
      <c r="F11" s="55">
        <v>207971</v>
      </c>
      <c r="G11" s="54">
        <f>F11/'2009'!F11</f>
        <v>1.1950913970153028</v>
      </c>
      <c r="H11" s="55">
        <v>291799</v>
      </c>
      <c r="I11" s="54">
        <f>H11/'2009'!H11</f>
        <v>1.2127719706573015</v>
      </c>
      <c r="J11" s="55">
        <v>51737</v>
      </c>
      <c r="K11" s="54">
        <f>J11/'2009'!J11</f>
        <v>0.7752371248333009</v>
      </c>
      <c r="L11" s="52">
        <v>343536</v>
      </c>
      <c r="M11" s="53">
        <f>L11/'2009'!L11</f>
        <v>1.1177645749686018</v>
      </c>
      <c r="N11" s="25">
        <v>135617</v>
      </c>
      <c r="O11" s="53">
        <f>N11/'2009'!N11</f>
        <v>0.9005053087296897</v>
      </c>
    </row>
    <row r="12" spans="1:15" ht="12.75">
      <c r="A12" s="26" t="s">
        <v>14</v>
      </c>
      <c r="B12" s="27">
        <v>322701</v>
      </c>
      <c r="C12" s="84">
        <f>B12/'2009'!B12</f>
        <v>1.0870038265649842</v>
      </c>
      <c r="D12" s="27">
        <v>82086</v>
      </c>
      <c r="E12" s="54">
        <f>D12/'2009'!D12</f>
        <v>1.1361069589769142</v>
      </c>
      <c r="F12" s="31">
        <v>200285</v>
      </c>
      <c r="G12" s="54">
        <f>F12/'2009'!F12</f>
        <v>1.1148374096875104</v>
      </c>
      <c r="H12" s="31">
        <v>282371</v>
      </c>
      <c r="I12" s="54">
        <f>H12/'2009'!H12</f>
        <v>1.1209379689249164</v>
      </c>
      <c r="J12" s="31">
        <v>55540</v>
      </c>
      <c r="K12" s="54">
        <f>J12/'2009'!J12</f>
        <v>1.1167186086257164</v>
      </c>
      <c r="L12" s="28">
        <v>337911</v>
      </c>
      <c r="M12" s="53">
        <f>L12/'2009'!L12</f>
        <v>1.1202422747570788</v>
      </c>
      <c r="N12" s="33">
        <v>120569</v>
      </c>
      <c r="O12" s="53">
        <f>N12/'2009'!N12</f>
        <v>0.826772085496225</v>
      </c>
    </row>
    <row r="13" spans="1:15" ht="13.5" thickBot="1">
      <c r="A13" s="58" t="s">
        <v>15</v>
      </c>
      <c r="B13" s="59">
        <v>310400</v>
      </c>
      <c r="C13" s="85">
        <f>B13/'2009'!B13</f>
        <v>1.0420443405981012</v>
      </c>
      <c r="D13" s="59">
        <v>80005</v>
      </c>
      <c r="E13" s="62">
        <f>D13/'2009'!D13</f>
        <v>1.0092084515925575</v>
      </c>
      <c r="F13" s="63">
        <v>205963</v>
      </c>
      <c r="G13" s="62">
        <f>F13/'2009'!F13</f>
        <v>1.0721767014752888</v>
      </c>
      <c r="H13" s="63">
        <v>285969</v>
      </c>
      <c r="I13" s="62">
        <f>H13/'2009'!H13</f>
        <v>1.053785748766458</v>
      </c>
      <c r="J13" s="63">
        <v>23860</v>
      </c>
      <c r="K13" s="62">
        <f>J13/'2009'!J13</f>
        <v>0.521609863804298</v>
      </c>
      <c r="L13" s="60">
        <v>309829</v>
      </c>
      <c r="M13" s="61">
        <f>L13/'2009'!L13</f>
        <v>0.9770210270058906</v>
      </c>
      <c r="N13" s="65">
        <v>120979</v>
      </c>
      <c r="O13" s="61">
        <f>N13/'2009'!N13</f>
        <v>0.9556758037759696</v>
      </c>
    </row>
    <row r="14" spans="1:15" ht="13.5" thickBot="1">
      <c r="A14" s="42" t="s">
        <v>16</v>
      </c>
      <c r="B14" s="43">
        <f>SUM(B11:B13)</f>
        <v>977752</v>
      </c>
      <c r="C14" s="79">
        <f>B14/'2009'!B14</f>
        <v>1.0950137359406795</v>
      </c>
      <c r="D14" s="43">
        <f>SUM(D11:D13)</f>
        <v>245919</v>
      </c>
      <c r="E14" s="75">
        <f>D14/'2009'!D14</f>
        <v>1.1274895466549295</v>
      </c>
      <c r="F14" s="44">
        <v>614220</v>
      </c>
      <c r="G14" s="46">
        <f>F14/'2009'!F14</f>
        <v>1.125412946408122</v>
      </c>
      <c r="H14" s="47">
        <f>SUM(H11:H13)</f>
        <v>860139</v>
      </c>
      <c r="I14" s="46">
        <f>H14/'2009'!H14</f>
        <v>1.1260073519015976</v>
      </c>
      <c r="J14" s="47">
        <f>SUM(J11:J13)</f>
        <v>131137</v>
      </c>
      <c r="K14" s="46">
        <f>J14/'2009'!J14</f>
        <v>0.8084147581912894</v>
      </c>
      <c r="L14" s="44">
        <f>SUM(L11:L13)</f>
        <v>991276</v>
      </c>
      <c r="M14" s="45">
        <f>L14/'2009'!L14</f>
        <v>1.070378004943316</v>
      </c>
      <c r="N14" s="49">
        <f>N13</f>
        <v>120979</v>
      </c>
      <c r="O14" s="45">
        <f>N14/'2009'!N14</f>
        <v>0.9556758037759696</v>
      </c>
    </row>
    <row r="15" spans="1:15" ht="13.5" thickBot="1">
      <c r="A15" s="42" t="s">
        <v>30</v>
      </c>
      <c r="B15" s="43">
        <f>SUM(B6:B8,B11:B13)</f>
        <v>2030148</v>
      </c>
      <c r="C15" s="79">
        <f>B15/'2009'!B15</f>
        <v>1.1275524287541565</v>
      </c>
      <c r="D15" s="43">
        <f>SUM(D6:D8,D11:D13)</f>
        <v>496176</v>
      </c>
      <c r="E15" s="75">
        <f>D15/'2009'!D15</f>
        <v>1.1670829981512059</v>
      </c>
      <c r="F15" s="44">
        <f>SUM(F6:F8,F11:F13)</f>
        <v>1224535</v>
      </c>
      <c r="G15" s="46">
        <f>F15/'2009'!F15</f>
        <v>1.1780593794224066</v>
      </c>
      <c r="H15" s="44">
        <f>SUM(H6:H8,H11:H13)</f>
        <v>1720711</v>
      </c>
      <c r="I15" s="46">
        <f>H15/'2009'!H15</f>
        <v>1.1748739580715994</v>
      </c>
      <c r="J15" s="44">
        <f>SUM(J6:J8,J11:J13)</f>
        <v>323345</v>
      </c>
      <c r="K15" s="46">
        <f>J15/'2009'!J15</f>
        <v>0.9381428343463943</v>
      </c>
      <c r="L15" s="44">
        <f>SUM(L6:L8,L11:L13)</f>
        <v>2044056</v>
      </c>
      <c r="M15" s="45">
        <f>L15/'2009'!L15</f>
        <v>1.1297764773053247</v>
      </c>
      <c r="N15" s="49">
        <f>N13</f>
        <v>120979</v>
      </c>
      <c r="O15" s="45">
        <f>N15/'2009'!N15</f>
        <v>0.9556758037759696</v>
      </c>
    </row>
    <row r="16" spans="1:15" ht="12.75">
      <c r="A16" s="50" t="s">
        <v>17</v>
      </c>
      <c r="B16" s="51">
        <v>355680</v>
      </c>
      <c r="C16" s="84">
        <f>B16/'2009'!B16</f>
        <v>1.0431079737580686</v>
      </c>
      <c r="D16" s="51">
        <v>91719</v>
      </c>
      <c r="E16" s="54">
        <f>D16/'2009'!D16</f>
        <v>1.0998009496858363</v>
      </c>
      <c r="F16" s="55">
        <v>217532</v>
      </c>
      <c r="G16" s="54">
        <f>F16/'2009'!F16</f>
        <v>1.0978646519397803</v>
      </c>
      <c r="H16" s="20">
        <v>309251</v>
      </c>
      <c r="I16" s="54">
        <f>H16/'2009'!H16</f>
        <v>1.0984382159360937</v>
      </c>
      <c r="J16" s="20">
        <v>52446</v>
      </c>
      <c r="K16" s="54">
        <f>J16/'2009'!J16</f>
        <v>0.8507469949875907</v>
      </c>
      <c r="L16" s="52">
        <v>361697</v>
      </c>
      <c r="M16" s="53">
        <f>L16/'2009'!L16</f>
        <v>1.0539448226024524</v>
      </c>
      <c r="N16" s="57">
        <v>114960</v>
      </c>
      <c r="O16" s="53">
        <f>N16/'2009'!N16</f>
        <v>0.9242123373021296</v>
      </c>
    </row>
    <row r="17" spans="1:15" ht="12.75">
      <c r="A17" s="26" t="s">
        <v>18</v>
      </c>
      <c r="B17" s="27">
        <v>370486</v>
      </c>
      <c r="C17" s="84">
        <f>B17/'2009'!B17</f>
        <v>1.0438548296663201</v>
      </c>
      <c r="D17" s="27">
        <v>94259</v>
      </c>
      <c r="E17" s="54">
        <f>D17/'2009'!D17</f>
        <v>1.0999871631793303</v>
      </c>
      <c r="F17" s="31">
        <v>197732</v>
      </c>
      <c r="G17" s="54">
        <f>F17/'2009'!F17</f>
        <v>1.0233569162452967</v>
      </c>
      <c r="H17" s="28">
        <v>291992</v>
      </c>
      <c r="I17" s="54">
        <f>H17/'2009'!H17</f>
        <v>1.0469040192176688</v>
      </c>
      <c r="J17" s="28">
        <v>51789</v>
      </c>
      <c r="K17" s="54">
        <f>J17/'2009'!J17</f>
        <v>0.6238135389062877</v>
      </c>
      <c r="L17" s="28">
        <v>343781</v>
      </c>
      <c r="M17" s="53">
        <f>L17/'2009'!L17</f>
        <v>0.949854944326251</v>
      </c>
      <c r="N17" s="33">
        <v>144271</v>
      </c>
      <c r="O17" s="53">
        <f>N17/'2009'!N17</f>
        <v>1.2290935423411142</v>
      </c>
    </row>
    <row r="18" spans="1:15" ht="13.5" thickBot="1">
      <c r="A18" s="58" t="s">
        <v>19</v>
      </c>
      <c r="B18" s="59">
        <v>353182</v>
      </c>
      <c r="C18" s="82">
        <f>B18/'2009'!B18</f>
        <v>1.0272233888465543</v>
      </c>
      <c r="D18" s="59">
        <v>96581</v>
      </c>
      <c r="E18" s="77">
        <f>D18/'2009'!D18</f>
        <v>1.1120693625644804</v>
      </c>
      <c r="F18" s="60">
        <v>207377</v>
      </c>
      <c r="G18" s="77">
        <f>F18/'2009'!F18</f>
        <v>1.0781736603220322</v>
      </c>
      <c r="H18" s="36">
        <v>303958</v>
      </c>
      <c r="I18" s="77">
        <f>H18/'2009'!H18</f>
        <v>1.0887137791468176</v>
      </c>
      <c r="J18" s="60">
        <v>41510</v>
      </c>
      <c r="K18" s="77">
        <f>J18/'2009'!J18</f>
        <v>1.1557201325277724</v>
      </c>
      <c r="L18" s="60">
        <v>345468</v>
      </c>
      <c r="M18" s="61">
        <f>L18/'2009'!L18</f>
        <v>1.0963513980965196</v>
      </c>
      <c r="N18" s="65">
        <v>149381</v>
      </c>
      <c r="O18" s="61">
        <f>N18/'2009'!N18</f>
        <v>1.0224712179495954</v>
      </c>
    </row>
    <row r="19" spans="1:15" ht="13.5" thickBot="1">
      <c r="A19" s="42" t="s">
        <v>20</v>
      </c>
      <c r="B19" s="43">
        <v>1079347</v>
      </c>
      <c r="C19" s="79">
        <f>B19/'2009'!B19</f>
        <v>1.0381091520441963</v>
      </c>
      <c r="D19" s="43">
        <v>282560</v>
      </c>
      <c r="E19" s="75">
        <f>D19/'2009'!D19</f>
        <v>1.1040303201984878</v>
      </c>
      <c r="F19" s="44">
        <v>622642</v>
      </c>
      <c r="G19" s="75">
        <f>F19/'2009'!F19</f>
        <v>1.0667139511496468</v>
      </c>
      <c r="H19" s="44">
        <f>SUM(H16:H18)</f>
        <v>905201</v>
      </c>
      <c r="I19" s="75">
        <f>H19/'2009'!H19</f>
        <v>1.0780861253136773</v>
      </c>
      <c r="J19" s="44">
        <f>SUM(J16:J18)</f>
        <v>145745</v>
      </c>
      <c r="K19" s="75">
        <f>J19/'2009'!J19</f>
        <v>0.8070759314224959</v>
      </c>
      <c r="L19" s="44">
        <v>1050946</v>
      </c>
      <c r="M19" s="45">
        <f>L19/'2009'!L19</f>
        <v>1.0301160238811002</v>
      </c>
      <c r="N19" s="49">
        <f>N18</f>
        <v>149381</v>
      </c>
      <c r="O19" s="45">
        <f>N19/'2009'!N19</f>
        <v>0.3851365810269037</v>
      </c>
    </row>
    <row r="20" spans="1:15" ht="12.75">
      <c r="A20" s="50" t="s">
        <v>21</v>
      </c>
      <c r="B20" s="19">
        <v>353219</v>
      </c>
      <c r="C20" s="84">
        <f>B20/'2009'!B20</f>
        <v>1.0409705378746128</v>
      </c>
      <c r="D20" s="19">
        <v>89772</v>
      </c>
      <c r="E20" s="54">
        <f>D20/'2009'!D20</f>
        <v>1.0669867833032234</v>
      </c>
      <c r="F20" s="23">
        <v>204284</v>
      </c>
      <c r="G20" s="54">
        <f>F20/'2009'!F20</f>
        <v>1.007044440610288</v>
      </c>
      <c r="H20" s="20">
        <v>294057</v>
      </c>
      <c r="I20" s="54">
        <f>H20/'2009'!H20</f>
        <v>1.0246209811457503</v>
      </c>
      <c r="J20" s="20">
        <v>75491</v>
      </c>
      <c r="K20" s="54">
        <f>J20/'2009'!J20</f>
        <v>1.6104746666666667</v>
      </c>
      <c r="L20" s="20">
        <v>369548</v>
      </c>
      <c r="M20" s="53">
        <f>L20/'2009'!L20</f>
        <v>1.1068752134089725</v>
      </c>
      <c r="N20" s="25">
        <v>133052</v>
      </c>
      <c r="O20" s="53">
        <f>N20/'2009'!N20</f>
        <v>0.8779354804653219</v>
      </c>
    </row>
    <row r="21" spans="1:15" ht="12.75">
      <c r="A21" s="26" t="s">
        <v>22</v>
      </c>
      <c r="B21" s="51">
        <v>370560</v>
      </c>
      <c r="C21" s="84">
        <f>B21/'2009'!B21</f>
        <v>1.065602291320989</v>
      </c>
      <c r="D21" s="51">
        <v>89936</v>
      </c>
      <c r="E21" s="54">
        <f>D21/'2009'!D21</f>
        <v>1.0610790594509139</v>
      </c>
      <c r="F21" s="55">
        <v>223066</v>
      </c>
      <c r="G21" s="54">
        <f>F21/'2009'!F21</f>
        <v>1.0973877109263541</v>
      </c>
      <c r="H21" s="52">
        <v>313002</v>
      </c>
      <c r="I21" s="54">
        <f>H21/'2009'!H21</f>
        <v>1.086703075037583</v>
      </c>
      <c r="J21" s="52">
        <v>42385</v>
      </c>
      <c r="K21" s="54">
        <f>J21/'2009'!J21</f>
        <v>0.5303096653112293</v>
      </c>
      <c r="L21" s="52">
        <v>355387</v>
      </c>
      <c r="M21" s="53">
        <f>L21/'2009'!L21</f>
        <v>0.9658462742625437</v>
      </c>
      <c r="N21" s="57">
        <v>148224</v>
      </c>
      <c r="O21" s="53">
        <f>N21/'2009'!N21</f>
        <v>1.1242377355055975</v>
      </c>
    </row>
    <row r="22" spans="1:15" ht="13.5" thickBot="1">
      <c r="A22" s="58" t="s">
        <v>23</v>
      </c>
      <c r="B22" s="59">
        <v>383970</v>
      </c>
      <c r="C22" s="85">
        <f>B22/'2009'!B22</f>
        <v>1.0433853979848045</v>
      </c>
      <c r="D22" s="59">
        <v>92242</v>
      </c>
      <c r="E22" s="62">
        <f>D22/'2009'!D22</f>
        <v>1.0529067311972788</v>
      </c>
      <c r="F22" s="63">
        <v>211207</v>
      </c>
      <c r="G22" s="62">
        <f>F22/'2009'!F22</f>
        <v>1.0517857854268755</v>
      </c>
      <c r="H22" s="60">
        <v>303450</v>
      </c>
      <c r="I22" s="62">
        <f>H22/'2009'!H22</f>
        <v>1.0521260956396317</v>
      </c>
      <c r="J22" s="60">
        <v>77227</v>
      </c>
      <c r="K22" s="62">
        <f>J22/'2009'!J22</f>
        <v>1.015543428233283</v>
      </c>
      <c r="L22" s="60">
        <v>380677</v>
      </c>
      <c r="M22" s="61">
        <f>L22/'2009'!L22</f>
        <v>1.0444931007707272</v>
      </c>
      <c r="N22" s="65">
        <v>151521</v>
      </c>
      <c r="O22" s="61">
        <f>N22/'2009'!N22</f>
        <v>1.1233346925158467</v>
      </c>
    </row>
    <row r="23" spans="1:15" ht="13.5" thickBot="1">
      <c r="A23" s="42" t="s">
        <v>24</v>
      </c>
      <c r="B23" s="43">
        <f>SUM(B20:B22)</f>
        <v>1107749</v>
      </c>
      <c r="C23" s="79">
        <f>B23/'2009'!B23</f>
        <v>1.0499313788305589</v>
      </c>
      <c r="D23" s="43">
        <f>SUM(D20:D22)</f>
        <v>271950</v>
      </c>
      <c r="E23" s="46">
        <f>D23/'2009'!D23</f>
        <v>1.0602256512619785</v>
      </c>
      <c r="F23" s="47">
        <v>638558</v>
      </c>
      <c r="G23" s="46">
        <f>F23/'2009'!F23</f>
        <v>1.052106245664678</v>
      </c>
      <c r="H23" s="47">
        <v>910508</v>
      </c>
      <c r="I23" s="46">
        <f>H23/'2009'!H23</f>
        <v>1.0545170690126424</v>
      </c>
      <c r="J23" s="47">
        <f>SUM(J20:J22)</f>
        <v>195103</v>
      </c>
      <c r="K23" s="46">
        <f>J23/'2009'!J23</f>
        <v>0.9618329266188469</v>
      </c>
      <c r="L23" s="47">
        <v>1105611</v>
      </c>
      <c r="M23" s="46">
        <f>L23/'2009'!L23</f>
        <v>1.036885211309214</v>
      </c>
      <c r="N23" s="49">
        <f>N22</f>
        <v>151521</v>
      </c>
      <c r="O23" s="45">
        <f>N23/'2009'!N23</f>
        <v>1.1233346925158467</v>
      </c>
    </row>
    <row r="24" spans="1:15" ht="13.5" thickBot="1">
      <c r="A24" s="42" t="s">
        <v>118</v>
      </c>
      <c r="B24" s="43">
        <f>SUM(B16:B18,B20:B22)</f>
        <v>2187097</v>
      </c>
      <c r="C24" s="79">
        <f>B24/'2009'!B24</f>
        <v>1.0440640407257618</v>
      </c>
      <c r="D24" s="43">
        <f>SUM(D16:D18,D20:D22)</f>
        <v>554509</v>
      </c>
      <c r="E24" s="46">
        <f>D24/'2009'!D24</f>
        <v>1.0821017998310036</v>
      </c>
      <c r="F24" s="47">
        <f>SUM(F16:F18,F20:F22)</f>
        <v>1261198</v>
      </c>
      <c r="G24" s="46">
        <f>F24/'2009'!F24</f>
        <v>1.059265903711804</v>
      </c>
      <c r="H24" s="47">
        <f>SUM(H16:H18,H20:H22)</f>
        <v>1815710</v>
      </c>
      <c r="I24" s="46">
        <f>H24/'2009'!H24</f>
        <v>1.0661375055561328</v>
      </c>
      <c r="J24" s="47">
        <f>SUM(J16:J18,J20:J22)</f>
        <v>340848</v>
      </c>
      <c r="K24" s="46">
        <f>J24/'2009'!J24</f>
        <v>0.8889468454394425</v>
      </c>
      <c r="L24" s="47">
        <f>SUM(L16:L18,L20:L22)</f>
        <v>2156558</v>
      </c>
      <c r="M24" s="46">
        <f>L24/'2009'!L24</f>
        <v>1.033575812532171</v>
      </c>
      <c r="N24" s="49">
        <f>N22</f>
        <v>151521</v>
      </c>
      <c r="O24" s="45">
        <f>N24/'2009'!N24</f>
        <v>1.1233346925158467</v>
      </c>
    </row>
    <row r="25" spans="1:15" ht="13.5" thickBot="1">
      <c r="A25" s="42" t="s">
        <v>152</v>
      </c>
      <c r="B25" s="43">
        <v>4217243</v>
      </c>
      <c r="C25" s="79">
        <f>B25/'2009'!B25</f>
        <v>1.0826535369436479</v>
      </c>
      <c r="D25" s="43">
        <v>1050685</v>
      </c>
      <c r="E25" s="75">
        <f>D25/'2009'!D25</f>
        <v>1.120636234386649</v>
      </c>
      <c r="F25" s="44">
        <v>2485735</v>
      </c>
      <c r="G25" s="75">
        <f>F25/'2009'!F25</f>
        <v>1.114636886037976</v>
      </c>
      <c r="H25" s="44">
        <v>3536420</v>
      </c>
      <c r="I25" s="75">
        <f>H25/'2009'!H25</f>
        <v>1.1164122468758533</v>
      </c>
      <c r="J25" s="44">
        <f>SUM(J6:J8,J11:J13,J16:J18,J20:J22)</f>
        <v>664193</v>
      </c>
      <c r="K25" s="75">
        <f>J25/'2009'!J25</f>
        <v>0.9122352333627252</v>
      </c>
      <c r="L25" s="44">
        <v>4200613</v>
      </c>
      <c r="M25" s="75">
        <f>L25/'2009'!L25</f>
        <v>1.0782527871975653</v>
      </c>
      <c r="N25" s="49">
        <f>N22</f>
        <v>151521</v>
      </c>
      <c r="O25" s="45">
        <f>N25/'2009'!N25</f>
        <v>1.1233346925158467</v>
      </c>
    </row>
    <row r="26" spans="1:15" ht="12.75">
      <c r="A26" s="66">
        <v>40544</v>
      </c>
      <c r="B26" s="51">
        <v>382281</v>
      </c>
      <c r="C26" s="84">
        <f>B26/'2009'!B26</f>
        <v>1.0172648239855453</v>
      </c>
      <c r="D26" s="51">
        <v>96887</v>
      </c>
      <c r="E26" s="54">
        <f>D26/'2009'!D26</f>
        <v>1.0747071612387966</v>
      </c>
      <c r="F26" s="55">
        <v>209892</v>
      </c>
      <c r="G26" s="54">
        <f>F26/'2009'!F26</f>
        <v>1.045263267979064</v>
      </c>
      <c r="H26" s="55">
        <v>306779</v>
      </c>
      <c r="I26" s="54">
        <f>H26/'2009'!H26</f>
        <v>1.0543864171435446</v>
      </c>
      <c r="J26" s="55">
        <v>53759</v>
      </c>
      <c r="K26" s="54">
        <f>J26/'2009'!J26</f>
        <v>0.8881234408815317</v>
      </c>
      <c r="L26" s="52">
        <v>360538</v>
      </c>
      <c r="M26" s="53">
        <f>L26/'2009'!L26</f>
        <v>1.0557914526510603</v>
      </c>
      <c r="N26" s="57">
        <v>173271</v>
      </c>
      <c r="O26" s="53">
        <f>N26/'2009'!N26</f>
        <v>1.024108704903305</v>
      </c>
    </row>
    <row r="27" spans="1:15" ht="12.75">
      <c r="A27" s="26" t="s">
        <v>11</v>
      </c>
      <c r="B27" s="27">
        <v>345950</v>
      </c>
      <c r="C27" s="84">
        <f>B27/'2009'!B27</f>
        <v>1.0318887785264528</v>
      </c>
      <c r="D27" s="27">
        <v>83766</v>
      </c>
      <c r="E27" s="54">
        <f>D27/'2009'!D27</f>
        <v>1.0636277061773856</v>
      </c>
      <c r="F27" s="31">
        <v>204222</v>
      </c>
      <c r="G27" s="54">
        <f>F27/'2009'!F27</f>
        <v>1.0522405362654121</v>
      </c>
      <c r="H27" s="31">
        <v>287989</v>
      </c>
      <c r="I27" s="54">
        <f>H27/'2009'!H27</f>
        <v>1.055531121031528</v>
      </c>
      <c r="J27" s="31">
        <v>71685</v>
      </c>
      <c r="K27" s="54">
        <f>J27/'2009'!J27</f>
        <v>1.1450546290971824</v>
      </c>
      <c r="L27" s="28">
        <v>359674</v>
      </c>
      <c r="M27" s="29">
        <f>L27/'2009'!L27</f>
        <v>1.0690520208535201</v>
      </c>
      <c r="N27" s="33">
        <v>159546</v>
      </c>
      <c r="O27" s="29">
        <f>N27/'2009'!N27</f>
        <v>0.9440088989343762</v>
      </c>
    </row>
    <row r="28" spans="1:15" ht="13.5" thickBot="1">
      <c r="A28" s="58" t="s">
        <v>12</v>
      </c>
      <c r="B28" s="59">
        <v>306311</v>
      </c>
      <c r="C28" s="85">
        <f>B28/'2009'!B28</f>
        <v>0.8973674650792163</v>
      </c>
      <c r="D28" s="59">
        <v>78221</v>
      </c>
      <c r="E28" s="62">
        <f>D28/'2009'!D28</f>
        <v>0.9615365703749231</v>
      </c>
      <c r="F28" s="63">
        <v>215021</v>
      </c>
      <c r="G28" s="62">
        <f>F28/'2009'!F28</f>
        <v>0.9981014714756533</v>
      </c>
      <c r="H28" s="63">
        <v>293242</v>
      </c>
      <c r="I28" s="62">
        <f>H28/'2009'!H28</f>
        <v>0.988082040845208</v>
      </c>
      <c r="J28" s="63">
        <v>44426</v>
      </c>
      <c r="K28" s="62">
        <f>J28/'2009'!J28</f>
        <v>0.5618352661464723</v>
      </c>
      <c r="L28" s="60">
        <v>337668</v>
      </c>
      <c r="M28" s="61">
        <f>L28/'2009'!L28</f>
        <v>0.8984068197056289</v>
      </c>
      <c r="N28" s="41">
        <v>128196</v>
      </c>
      <c r="O28" s="61">
        <f>N28/'2009'!N28</f>
        <v>0.95312302510762</v>
      </c>
    </row>
    <row r="29" spans="1:15" ht="13.5" thickBot="1">
      <c r="A29" s="42" t="s">
        <v>25</v>
      </c>
      <c r="B29" s="43">
        <f>SUM(B26:B28)</f>
        <v>1034542</v>
      </c>
      <c r="C29" s="79">
        <f>B29/'2009'!B29</f>
        <v>0.9830358373044342</v>
      </c>
      <c r="D29" s="43">
        <f>SUM(D26:D28)</f>
        <v>258874</v>
      </c>
      <c r="E29" s="46">
        <f>D29/'2009'!D29</f>
        <v>1.0344367367815357</v>
      </c>
      <c r="F29" s="47">
        <f>SUM(F26:F28)</f>
        <v>629135</v>
      </c>
      <c r="G29" s="46">
        <f>F29/'2009'!F29</f>
        <v>1.0308348462108154</v>
      </c>
      <c r="H29" s="47">
        <v>888009</v>
      </c>
      <c r="I29" s="46">
        <f>H29/'2009'!H29</f>
        <v>1.0318822829466914</v>
      </c>
      <c r="J29" s="47">
        <f>SUM(J26:J28)</f>
        <v>169870</v>
      </c>
      <c r="K29" s="46">
        <f>J29/'2009'!J29</f>
        <v>0.840075565754075</v>
      </c>
      <c r="L29" s="44">
        <v>1057879</v>
      </c>
      <c r="M29" s="45">
        <f>L29/'2009'!L29</f>
        <v>1.0038898062214123</v>
      </c>
      <c r="N29" s="49">
        <f>N28</f>
        <v>128196</v>
      </c>
      <c r="O29" s="45">
        <f>N29/'2009'!N29</f>
        <v>0.95312302510762</v>
      </c>
    </row>
    <row r="30" spans="1:15" ht="13.5" thickBot="1">
      <c r="A30" s="67" t="s">
        <v>153</v>
      </c>
      <c r="B30" s="68">
        <v>4199390</v>
      </c>
      <c r="C30" s="79">
        <f>B30/'2009'!B30</f>
        <v>1.0394269846224142</v>
      </c>
      <c r="D30" s="68">
        <v>1059303</v>
      </c>
      <c r="E30" s="71">
        <f>D30/'2009'!D30</f>
        <v>1.0800342575741355</v>
      </c>
      <c r="F30" s="72">
        <v>2504555</v>
      </c>
      <c r="G30" s="71">
        <f>F30/'2009'!F30</f>
        <v>1.0672558852255314</v>
      </c>
      <c r="H30" s="72">
        <v>3563857</v>
      </c>
      <c r="I30" s="71">
        <f>H30/'2009'!H30</f>
        <v>1.0710220707317653</v>
      </c>
      <c r="J30" s="72">
        <f>SUM(J11:J13,J16:J18,J20:J22,J26:J28)</f>
        <v>641855</v>
      </c>
      <c r="K30" s="71">
        <f>J30/'2009'!J30</f>
        <v>0.8582647368730711</v>
      </c>
      <c r="L30" s="69">
        <v>4205712</v>
      </c>
      <c r="M30" s="70">
        <f>L30/'2009'!L30</f>
        <v>1.0342641282260565</v>
      </c>
      <c r="N30" s="74">
        <f>N28</f>
        <v>128196</v>
      </c>
      <c r="O30" s="70">
        <f>N30/'2009'!N30</f>
        <v>0.95312302510762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23" sqref="B23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146</v>
      </c>
      <c r="B5" s="43">
        <v>4376291</v>
      </c>
      <c r="C5" s="79">
        <v>0.9747362751959032</v>
      </c>
      <c r="D5" s="43">
        <v>1034612</v>
      </c>
      <c r="E5" s="75">
        <v>0.9741210321458095</v>
      </c>
      <c r="F5" s="44">
        <v>2701172</v>
      </c>
      <c r="G5" s="75">
        <v>0.9741247680244882</v>
      </c>
      <c r="H5" s="44">
        <v>3735784</v>
      </c>
      <c r="I5" s="75">
        <v>0.9741491347929031</v>
      </c>
      <c r="J5" s="44">
        <v>643740</v>
      </c>
      <c r="K5" s="75">
        <v>0.9618065360531777</v>
      </c>
      <c r="L5" s="44">
        <v>4379524</v>
      </c>
      <c r="M5" s="75">
        <v>0.9723150918593506</v>
      </c>
      <c r="N5" s="49">
        <v>135353</v>
      </c>
      <c r="O5" s="45">
        <v>0.9559637822414329</v>
      </c>
    </row>
    <row r="6" spans="1:15" ht="12.75">
      <c r="A6" s="66">
        <v>39814</v>
      </c>
      <c r="B6" s="51">
        <v>330823</v>
      </c>
      <c r="C6" s="84">
        <v>0.8218592403050704</v>
      </c>
      <c r="D6" s="51">
        <v>76880</v>
      </c>
      <c r="E6" s="54">
        <v>0.8297895304910955</v>
      </c>
      <c r="F6" s="55">
        <v>177588</v>
      </c>
      <c r="G6" s="54">
        <v>0.7472292583585092</v>
      </c>
      <c r="H6" s="55">
        <v>254468</v>
      </c>
      <c r="I6" s="54">
        <v>0.7703867858267335</v>
      </c>
      <c r="J6" s="55">
        <v>51974</v>
      </c>
      <c r="K6" s="54">
        <v>0.8791420693854768</v>
      </c>
      <c r="L6" s="52">
        <v>306442</v>
      </c>
      <c r="M6" s="53">
        <v>0.7868967801741515</v>
      </c>
      <c r="N6" s="57">
        <v>159736</v>
      </c>
      <c r="O6" s="53">
        <v>1.0326401055033714</v>
      </c>
    </row>
    <row r="7" spans="1:15" ht="12.75">
      <c r="A7" s="26" t="s">
        <v>11</v>
      </c>
      <c r="B7" s="27">
        <v>290965</v>
      </c>
      <c r="C7" s="84">
        <v>0.7760618790424751</v>
      </c>
      <c r="D7" s="27">
        <v>65115</v>
      </c>
      <c r="E7" s="54">
        <v>0.7551228676462062</v>
      </c>
      <c r="F7" s="31">
        <v>160429</v>
      </c>
      <c r="G7" s="54">
        <v>0.7116387799641584</v>
      </c>
      <c r="H7" s="31">
        <v>225544</v>
      </c>
      <c r="I7" s="54">
        <v>0.7236698142568831</v>
      </c>
      <c r="J7" s="31">
        <v>20156</v>
      </c>
      <c r="K7" s="54">
        <v>0.35625784329321103</v>
      </c>
      <c r="L7" s="28">
        <v>245700</v>
      </c>
      <c r="M7" s="29">
        <v>0.6672206471795874</v>
      </c>
      <c r="N7" s="33">
        <v>205003</v>
      </c>
      <c r="O7" s="29">
        <v>1.2703988994168645</v>
      </c>
    </row>
    <row r="8" spans="1:15" ht="13.5" thickBot="1">
      <c r="A8" s="58" t="s">
        <v>12</v>
      </c>
      <c r="B8" s="59">
        <v>285790</v>
      </c>
      <c r="C8" s="85">
        <v>0.7628389920990818</v>
      </c>
      <c r="D8" s="59">
        <v>65035</v>
      </c>
      <c r="E8" s="62">
        <v>0.7446869417853708</v>
      </c>
      <c r="F8" s="63">
        <v>155661</v>
      </c>
      <c r="G8" s="62">
        <v>0.6437140482265515</v>
      </c>
      <c r="H8" s="63">
        <v>220696</v>
      </c>
      <c r="I8" s="62">
        <v>0.6705048473487691</v>
      </c>
      <c r="J8" s="63">
        <v>110320</v>
      </c>
      <c r="K8" s="62">
        <v>1.3671908886988635</v>
      </c>
      <c r="L8" s="60">
        <v>331016</v>
      </c>
      <c r="M8" s="61">
        <v>0.807671286355651</v>
      </c>
      <c r="N8" s="41">
        <v>159778</v>
      </c>
      <c r="O8" s="61">
        <v>1.2663808066957811</v>
      </c>
    </row>
    <row r="9" spans="1:15" ht="13.5" thickBot="1">
      <c r="A9" s="42" t="s">
        <v>25</v>
      </c>
      <c r="B9" s="43">
        <v>907578</v>
      </c>
      <c r="C9" s="79">
        <v>0.7877631618920314</v>
      </c>
      <c r="D9" s="43">
        <v>207030</v>
      </c>
      <c r="E9" s="46">
        <v>0.7776855375207071</v>
      </c>
      <c r="F9" s="47">
        <v>493678</v>
      </c>
      <c r="G9" s="46">
        <v>0.7003369200541909</v>
      </c>
      <c r="H9" s="47">
        <v>700708</v>
      </c>
      <c r="I9" s="46">
        <v>0.7215403118847361</v>
      </c>
      <c r="J9" s="47">
        <v>182450</v>
      </c>
      <c r="K9" s="46">
        <v>0.929032980798118</v>
      </c>
      <c r="L9" s="44">
        <v>883158</v>
      </c>
      <c r="M9" s="45">
        <v>0.7564425296463001</v>
      </c>
      <c r="N9" s="49">
        <v>159778</v>
      </c>
      <c r="O9" s="45">
        <v>1.2663808066957811</v>
      </c>
    </row>
    <row r="10" spans="1:15" ht="13.5" thickBot="1">
      <c r="A10" s="67" t="s">
        <v>147</v>
      </c>
      <c r="B10" s="68">
        <v>4131774</v>
      </c>
      <c r="C10" s="79">
        <v>0.9207648738848597</v>
      </c>
      <c r="D10" s="68">
        <v>975429</v>
      </c>
      <c r="E10" s="71">
        <v>0.9110956267028828</v>
      </c>
      <c r="F10" s="72">
        <v>2489935</v>
      </c>
      <c r="G10" s="71">
        <v>0.8963332891754671</v>
      </c>
      <c r="H10" s="72">
        <v>3465364</v>
      </c>
      <c r="I10" s="71">
        <v>0.900439986976822</v>
      </c>
      <c r="J10" s="72">
        <v>629803</v>
      </c>
      <c r="K10" s="71">
        <v>0.9083714584066508</v>
      </c>
      <c r="L10" s="69">
        <v>4095167</v>
      </c>
      <c r="M10" s="70">
        <v>0.901650558714323</v>
      </c>
      <c r="N10" s="74">
        <v>159778</v>
      </c>
      <c r="O10" s="70">
        <v>1.2663808066957811</v>
      </c>
    </row>
    <row r="11" spans="1:15" ht="12.75">
      <c r="A11" s="50" t="s">
        <v>13</v>
      </c>
      <c r="B11" s="51">
        <v>298165</v>
      </c>
      <c r="C11" s="84">
        <f>B11/'2008'!B11</f>
        <v>0.8090964842774805</v>
      </c>
      <c r="D11" s="51">
        <v>66585</v>
      </c>
      <c r="E11" s="54">
        <f>D11/'2008'!D11</f>
        <v>0.812934181449693</v>
      </c>
      <c r="F11" s="55">
        <v>174021</v>
      </c>
      <c r="G11" s="54">
        <f>F11/'2008'!F11</f>
        <v>0.7342472342472343</v>
      </c>
      <c r="H11" s="55">
        <v>240605</v>
      </c>
      <c r="I11" s="54">
        <f>H11/'2008'!H11</f>
        <v>0.7544534089234368</v>
      </c>
      <c r="J11" s="55">
        <v>66737</v>
      </c>
      <c r="K11" s="54">
        <f>J11/'2008'!J11</f>
        <v>1.5230151304228758</v>
      </c>
      <c r="L11" s="52">
        <v>307342</v>
      </c>
      <c r="M11" s="53">
        <f>L11/'2008'!L11</f>
        <v>0.84729772945315</v>
      </c>
      <c r="N11" s="25">
        <v>150601</v>
      </c>
      <c r="O11" s="53">
        <f>N11/'2008'!N11</f>
        <v>1.1413230468424362</v>
      </c>
    </row>
    <row r="12" spans="1:15" ht="12.75">
      <c r="A12" s="26" t="s">
        <v>14</v>
      </c>
      <c r="B12" s="27">
        <v>296872</v>
      </c>
      <c r="C12" s="84">
        <f>B12/'2008'!B12</f>
        <v>0.8637482470279486</v>
      </c>
      <c r="D12" s="27">
        <v>72252</v>
      </c>
      <c r="E12" s="54">
        <f>D12/'2008'!D12</f>
        <v>0.844055560098597</v>
      </c>
      <c r="F12" s="31">
        <v>179654</v>
      </c>
      <c r="G12" s="54">
        <f>F12/'2008'!F12</f>
        <v>0.8094309104261751</v>
      </c>
      <c r="H12" s="31">
        <v>251906</v>
      </c>
      <c r="I12" s="54">
        <f>H12/'2008'!H12</f>
        <v>0.8190679950057226</v>
      </c>
      <c r="J12" s="31">
        <v>49735</v>
      </c>
      <c r="K12" s="54">
        <f>J12/'2008'!J12</f>
        <v>1.153676641150545</v>
      </c>
      <c r="L12" s="28">
        <v>301641</v>
      </c>
      <c r="M12" s="53">
        <f>L12/'2008'!L12</f>
        <v>0.8602044133667178</v>
      </c>
      <c r="N12" s="33">
        <v>145831</v>
      </c>
      <c r="O12" s="53">
        <f>N12/'2008'!N12</f>
        <v>1.1667506740593172</v>
      </c>
    </row>
    <row r="13" spans="1:15" ht="13.5" thickBot="1">
      <c r="A13" s="58" t="s">
        <v>15</v>
      </c>
      <c r="B13" s="59">
        <v>297876</v>
      </c>
      <c r="C13" s="85">
        <f>B13/'2008'!B13</f>
        <v>0.8285657064655029</v>
      </c>
      <c r="D13" s="59">
        <v>79275</v>
      </c>
      <c r="E13" s="62">
        <f>D13/'2008'!D13</f>
        <v>0.9840125119471718</v>
      </c>
      <c r="F13" s="63">
        <v>192098</v>
      </c>
      <c r="G13" s="62">
        <f>F13/'2008'!F13</f>
        <v>0.8242285380839598</v>
      </c>
      <c r="H13" s="63">
        <v>271373</v>
      </c>
      <c r="I13" s="62">
        <f>H13/'2008'!H13</f>
        <v>0.8652730791672911</v>
      </c>
      <c r="J13" s="63">
        <v>45743</v>
      </c>
      <c r="K13" s="62">
        <f>J13/'2008'!J13</f>
        <v>1.6131114010649927</v>
      </c>
      <c r="L13" s="60">
        <v>317116</v>
      </c>
      <c r="M13" s="61">
        <f>L13/'2008'!L13</f>
        <v>0.9272831477496023</v>
      </c>
      <c r="N13" s="65">
        <v>126590</v>
      </c>
      <c r="O13" s="61">
        <f>N13/'2008'!N13</f>
        <v>0.8882760749971932</v>
      </c>
    </row>
    <row r="14" spans="1:15" ht="13.5" thickBot="1">
      <c r="A14" s="42" t="s">
        <v>16</v>
      </c>
      <c r="B14" s="43">
        <f>SUM(B11:B13)</f>
        <v>892913</v>
      </c>
      <c r="C14" s="79">
        <f>B14/'2008'!B14</f>
        <v>0.8331541830654478</v>
      </c>
      <c r="D14" s="43">
        <f>SUM(D11:D13)</f>
        <v>218112</v>
      </c>
      <c r="E14" s="75">
        <f>D14/'2008'!D14</f>
        <v>0.8792321553103749</v>
      </c>
      <c r="F14" s="44">
        <f>SUM(F11:F13)</f>
        <v>545773</v>
      </c>
      <c r="G14" s="46">
        <f>F14/'2008'!F14</f>
        <v>0.7886653728716325</v>
      </c>
      <c r="H14" s="47">
        <f>SUM(H11:H13)</f>
        <v>763884</v>
      </c>
      <c r="I14" s="46">
        <f>H14/'2008'!H14</f>
        <v>0.8125630257464163</v>
      </c>
      <c r="J14" s="47">
        <f>SUM(J11:J13)</f>
        <v>162215</v>
      </c>
      <c r="K14" s="46">
        <f>J14/'2008'!J14</f>
        <v>1.4070659056607047</v>
      </c>
      <c r="L14" s="44">
        <f>SUM(L11:L13)</f>
        <v>926099</v>
      </c>
      <c r="M14" s="45">
        <f>L14/'2008'!L14</f>
        <v>0.877504552871104</v>
      </c>
      <c r="N14" s="49">
        <f>N13</f>
        <v>126590</v>
      </c>
      <c r="O14" s="45">
        <f>N14/'2008'!N14</f>
        <v>0.8882760749971932</v>
      </c>
    </row>
    <row r="15" spans="1:15" ht="13.5" thickBot="1">
      <c r="A15" s="42" t="s">
        <v>30</v>
      </c>
      <c r="B15" s="43">
        <f>SUM(B6:B8,B11:B13)</f>
        <v>1800491</v>
      </c>
      <c r="C15" s="79">
        <f>B15/'2008'!B15</f>
        <v>0.8096384556131091</v>
      </c>
      <c r="D15" s="43">
        <f>SUM(D6:D8,D11:D13)</f>
        <v>425142</v>
      </c>
      <c r="E15" s="75">
        <f>D15/'2008'!D15</f>
        <v>0.8266677555591851</v>
      </c>
      <c r="F15" s="44">
        <f>SUM(F6:F8,F11:F13)</f>
        <v>1039451</v>
      </c>
      <c r="G15" s="46">
        <f>F15/'2008'!F15</f>
        <v>0.7440935017781773</v>
      </c>
      <c r="H15" s="44">
        <f>SUM(H6:H8,H11:H13)</f>
        <v>1464592</v>
      </c>
      <c r="I15" s="46">
        <f>H15/'2008'!H15</f>
        <v>0.766312617071818</v>
      </c>
      <c r="J15" s="44">
        <f>SUM(J6:J8,J11:J13)</f>
        <v>344665</v>
      </c>
      <c r="K15" s="46">
        <f>J15/'2008'!J15</f>
        <v>1.1058545334372885</v>
      </c>
      <c r="L15" s="44">
        <f>SUM(L6:L8,L11:L13)</f>
        <v>1809257</v>
      </c>
      <c r="M15" s="45">
        <f>L15/'2008'!L15</f>
        <v>0.8139199682575814</v>
      </c>
      <c r="N15" s="49">
        <f>N13</f>
        <v>126590</v>
      </c>
      <c r="O15" s="45">
        <f>N15/'2008'!N15</f>
        <v>0.8882760749971932</v>
      </c>
    </row>
    <row r="16" spans="1:15" ht="12.75">
      <c r="A16" s="50" t="s">
        <v>17</v>
      </c>
      <c r="B16" s="51">
        <v>340981</v>
      </c>
      <c r="C16" s="84">
        <f>B16/'2008'!B16</f>
        <v>0.888015292423323</v>
      </c>
      <c r="D16" s="51">
        <v>83396</v>
      </c>
      <c r="E16" s="54">
        <f>D16/'2008'!D16</f>
        <v>0.9329246465008054</v>
      </c>
      <c r="F16" s="55">
        <v>198141</v>
      </c>
      <c r="G16" s="54">
        <f>F16/'2008'!F16</f>
        <v>0.8310795506975261</v>
      </c>
      <c r="H16" s="20">
        <v>281537</v>
      </c>
      <c r="I16" s="54">
        <f>H16/'2008'!H16</f>
        <v>0.8588524920227207</v>
      </c>
      <c r="J16" s="20">
        <v>61647</v>
      </c>
      <c r="K16" s="54">
        <f>J16/'2008'!J16</f>
        <v>1.1426056011713899</v>
      </c>
      <c r="L16" s="52">
        <v>343184</v>
      </c>
      <c r="M16" s="53">
        <f>L16/'2008'!L16</f>
        <v>0.8989545760545266</v>
      </c>
      <c r="N16" s="57">
        <v>124387</v>
      </c>
      <c r="O16" s="53">
        <f>N16/'2008'!N16</f>
        <v>0.8594179667528017</v>
      </c>
    </row>
    <row r="17" spans="1:15" ht="12.75">
      <c r="A17" s="26" t="s">
        <v>18</v>
      </c>
      <c r="B17" s="27">
        <v>354921</v>
      </c>
      <c r="C17" s="84">
        <f>B17/'2008'!B17</f>
        <v>0.9135440529201307</v>
      </c>
      <c r="D17" s="27">
        <v>85691</v>
      </c>
      <c r="E17" s="54">
        <f>D17/'2008'!D17</f>
        <v>0.9145250800426894</v>
      </c>
      <c r="F17" s="31">
        <v>193219</v>
      </c>
      <c r="G17" s="54">
        <f>F17/'2008'!F17</f>
        <v>0.8273096668393627</v>
      </c>
      <c r="H17" s="28">
        <v>278910</v>
      </c>
      <c r="I17" s="54">
        <f>H17/'2008'!H17</f>
        <v>0.8522815820272512</v>
      </c>
      <c r="J17" s="28">
        <v>83020</v>
      </c>
      <c r="K17" s="54">
        <f>J17/'2008'!J17</f>
        <v>1.6448072274834569</v>
      </c>
      <c r="L17" s="28">
        <v>361930</v>
      </c>
      <c r="M17" s="53">
        <f>L17/'2008'!L17</f>
        <v>0.9581838639221656</v>
      </c>
      <c r="N17" s="33">
        <v>117380</v>
      </c>
      <c r="O17" s="53">
        <f>N17/'2008'!N17</f>
        <v>0.7547679368304634</v>
      </c>
    </row>
    <row r="18" spans="1:15" ht="13.5" thickBot="1">
      <c r="A18" s="58" t="s">
        <v>19</v>
      </c>
      <c r="B18" s="59">
        <v>343822</v>
      </c>
      <c r="C18" s="82">
        <f>B18/'2008'!B18</f>
        <v>0.9536386001991474</v>
      </c>
      <c r="D18" s="59">
        <v>86848</v>
      </c>
      <c r="E18" s="77">
        <f>D18/'2008'!D18</f>
        <v>0.9555812290256918</v>
      </c>
      <c r="F18" s="60">
        <v>192341</v>
      </c>
      <c r="G18" s="77">
        <f>F18/'2008'!F18</f>
        <v>0.9227112236869879</v>
      </c>
      <c r="H18" s="36">
        <v>279190</v>
      </c>
      <c r="I18" s="77">
        <f>H18/'2008'!H18</f>
        <v>0.932694588373639</v>
      </c>
      <c r="J18" s="60">
        <v>35917</v>
      </c>
      <c r="K18" s="77">
        <f>J18/'2008'!J18</f>
        <v>0.4783639439020817</v>
      </c>
      <c r="L18" s="60">
        <v>315107</v>
      </c>
      <c r="M18" s="61">
        <f>L18/'2008'!L18</f>
        <v>0.8415869878745793</v>
      </c>
      <c r="N18" s="65">
        <v>146098</v>
      </c>
      <c r="O18" s="61">
        <f>N18/'2008'!N18</f>
        <v>1.0315032901239798</v>
      </c>
    </row>
    <row r="19" spans="1:15" ht="13.5" thickBot="1">
      <c r="A19" s="42" t="s">
        <v>20</v>
      </c>
      <c r="B19" s="43">
        <f>SUM(B16:B18)</f>
        <v>1039724</v>
      </c>
      <c r="C19" s="79">
        <f>B19/'2008'!B19</f>
        <v>0.9176507553211395</v>
      </c>
      <c r="D19" s="43">
        <f>SUM(D16:D18)</f>
        <v>255935</v>
      </c>
      <c r="E19" s="75">
        <f>D19/'2008'!D19</f>
        <v>0.9341477569285013</v>
      </c>
      <c r="F19" s="44">
        <f>SUM(F16:F18)</f>
        <v>583701</v>
      </c>
      <c r="G19" s="75">
        <f>F19/'2008'!F19</f>
        <v>0.8578590156610074</v>
      </c>
      <c r="H19" s="44">
        <f>SUM(H16:H18)</f>
        <v>839637</v>
      </c>
      <c r="I19" s="75">
        <f>H19/'2008'!H19</f>
        <v>0.87976022456158</v>
      </c>
      <c r="J19" s="44">
        <f>SUM(J16:J18)</f>
        <v>180584</v>
      </c>
      <c r="K19" s="75">
        <f>J19/'2008'!J19</f>
        <v>1.0059829535959</v>
      </c>
      <c r="L19" s="44">
        <f>SUM(L16:L18)</f>
        <v>1020221</v>
      </c>
      <c r="M19" s="45">
        <f>L19/'2008'!L19</f>
        <v>0.8997427469545455</v>
      </c>
      <c r="N19" s="49">
        <f>SUM(N16:N18)</f>
        <v>387865</v>
      </c>
      <c r="O19" s="45">
        <f>N19/'2008'!N19</f>
        <v>2.738463385015109</v>
      </c>
    </row>
    <row r="20" spans="1:15" ht="12.75">
      <c r="A20" s="50" t="s">
        <v>21</v>
      </c>
      <c r="B20" s="19">
        <v>339317</v>
      </c>
      <c r="C20" s="84">
        <f>B20/'2008'!B20</f>
        <v>1.007503191899997</v>
      </c>
      <c r="D20" s="19">
        <v>84136</v>
      </c>
      <c r="E20" s="54">
        <f>D20/'2008'!D20</f>
        <v>0.9892068568203729</v>
      </c>
      <c r="F20" s="23">
        <v>202855</v>
      </c>
      <c r="G20" s="54">
        <f>F20/'2008'!F20</f>
        <v>0.90851479295241</v>
      </c>
      <c r="H20" s="20">
        <v>286991</v>
      </c>
      <c r="I20" s="54">
        <f>H20/'2008'!H20</f>
        <v>0.9307735716880287</v>
      </c>
      <c r="J20" s="20">
        <v>46875</v>
      </c>
      <c r="K20" s="54">
        <f>J20/'2008'!J20</f>
        <v>1.4382363770250368</v>
      </c>
      <c r="L20" s="20">
        <v>333866</v>
      </c>
      <c r="M20" s="53">
        <f>L20/'2008'!L20</f>
        <v>0.9792859489393655</v>
      </c>
      <c r="N20" s="25">
        <v>151551</v>
      </c>
      <c r="O20" s="53">
        <f>N20/'2008'!N20</f>
        <v>1.102189090909091</v>
      </c>
    </row>
    <row r="21" spans="1:15" ht="12.75">
      <c r="A21" s="26" t="s">
        <v>22</v>
      </c>
      <c r="B21" s="51">
        <v>347747</v>
      </c>
      <c r="C21" s="84">
        <f>B21/'2008'!B21</f>
        <v>1.0258538038780707</v>
      </c>
      <c r="D21" s="51">
        <v>84759</v>
      </c>
      <c r="E21" s="54">
        <f>D21/'2008'!D21</f>
        <v>1.0346936533320312</v>
      </c>
      <c r="F21" s="55">
        <v>203270</v>
      </c>
      <c r="G21" s="54">
        <f>F21/'2008'!F21</f>
        <v>0.9798930780318259</v>
      </c>
      <c r="H21" s="52">
        <v>288029</v>
      </c>
      <c r="I21" s="54">
        <f>H21/'2008'!H21</f>
        <v>0.9954070735905004</v>
      </c>
      <c r="J21" s="52">
        <v>79925</v>
      </c>
      <c r="K21" s="54">
        <f>J21/'2008'!J21</f>
        <v>1.5887135246879225</v>
      </c>
      <c r="L21" s="52">
        <v>367954</v>
      </c>
      <c r="M21" s="53">
        <f>L21/'2008'!L21</f>
        <v>1.0832818121330954</v>
      </c>
      <c r="N21" s="57">
        <v>131844</v>
      </c>
      <c r="O21" s="53">
        <f>N21/'2008'!N21</f>
        <v>0.9636451344121387</v>
      </c>
    </row>
    <row r="22" spans="1:15" ht="13.5" thickBot="1">
      <c r="A22" s="58" t="s">
        <v>23</v>
      </c>
      <c r="B22" s="59">
        <v>368004</v>
      </c>
      <c r="C22" s="85">
        <f>B22/'2008'!B22</f>
        <v>1.0708094125452106</v>
      </c>
      <c r="D22" s="59">
        <v>87607</v>
      </c>
      <c r="E22" s="62">
        <f>D22/'2008'!D22</f>
        <v>1.1036407155454775</v>
      </c>
      <c r="F22" s="63">
        <v>200808</v>
      </c>
      <c r="G22" s="78">
        <f>F22/'2008'!F22</f>
        <v>1.0399386833492148</v>
      </c>
      <c r="H22" s="60">
        <v>288416</v>
      </c>
      <c r="I22" s="78">
        <f>H22/'2008'!H22</f>
        <v>1.0585005651873927</v>
      </c>
      <c r="J22" s="60">
        <v>76045</v>
      </c>
      <c r="K22" s="78">
        <f>J22/'2008'!J22</f>
        <v>1.0917065047303214</v>
      </c>
      <c r="L22" s="60">
        <v>364461</v>
      </c>
      <c r="M22" s="61">
        <f>L22/'2008'!L22</f>
        <v>1.0652611703635722</v>
      </c>
      <c r="N22" s="65">
        <v>134885</v>
      </c>
      <c r="O22" s="61">
        <f>N22/'2008'!N22</f>
        <v>0.996542374384018</v>
      </c>
    </row>
    <row r="23" spans="1:15" ht="13.5" thickBot="1">
      <c r="A23" s="42" t="s">
        <v>24</v>
      </c>
      <c r="B23" s="43">
        <f>SUM(B20:B22)</f>
        <v>1055068</v>
      </c>
      <c r="C23" s="79">
        <f>B23/'2008'!B23</f>
        <v>1.0349465688092112</v>
      </c>
      <c r="D23" s="43">
        <f>SUM(D20:D22)</f>
        <v>256502</v>
      </c>
      <c r="E23" s="46">
        <f>D23/'2008'!D23</f>
        <v>1.0412054345222872</v>
      </c>
      <c r="F23" s="47">
        <f>SUM(F20:F22)</f>
        <v>606933</v>
      </c>
      <c r="G23" s="46">
        <f>F23/'2008'!F23</f>
        <v>0.9729296912570934</v>
      </c>
      <c r="H23" s="47">
        <f>SUM(H20:H22)</f>
        <v>863436</v>
      </c>
      <c r="I23" s="46">
        <f>H23/'2008'!H23</f>
        <v>0.9922601419720951</v>
      </c>
      <c r="J23" s="47">
        <f>SUM(J20:J22)</f>
        <v>202845</v>
      </c>
      <c r="K23" s="46">
        <f>J23/'2008'!J23</f>
        <v>1.3296341695235223</v>
      </c>
      <c r="L23" s="47">
        <f>SUM(L20:L22)</f>
        <v>1066281</v>
      </c>
      <c r="M23" s="46">
        <f>L23/'2008'!L23</f>
        <v>1.0425851252727998</v>
      </c>
      <c r="N23" s="49">
        <f>N22</f>
        <v>134885</v>
      </c>
      <c r="O23" s="45">
        <f>N23/'2008'!N23</f>
        <v>0.996542374384018</v>
      </c>
    </row>
    <row r="24" spans="1:15" ht="13.5" thickBot="1">
      <c r="A24" s="42" t="s">
        <v>130</v>
      </c>
      <c r="B24" s="43">
        <f>SUM(B23,B19)</f>
        <v>2094792</v>
      </c>
      <c r="C24" s="79">
        <f>B24/'2008'!B24</f>
        <v>0.9732038077185745</v>
      </c>
      <c r="D24" s="43">
        <f>SUM(D23,D19)</f>
        <v>512437</v>
      </c>
      <c r="E24" s="46">
        <f>D24/'2008'!D24</f>
        <v>0.9848345658892084</v>
      </c>
      <c r="F24" s="47">
        <f>SUM(F23,F19)</f>
        <v>1190634</v>
      </c>
      <c r="G24" s="46">
        <f>F24/'2008'!F24</f>
        <v>0.9128976657598779</v>
      </c>
      <c r="H24" s="47">
        <f>SUM(H23,H19)</f>
        <v>1703073</v>
      </c>
      <c r="I24" s="46">
        <f>H24/'2008'!H24</f>
        <v>0.9334136812959151</v>
      </c>
      <c r="J24" s="47">
        <f>SUM(J23,J19)</f>
        <v>383429</v>
      </c>
      <c r="K24" s="46">
        <f>J24/'2008'!J24</f>
        <v>1.1546736050254918</v>
      </c>
      <c r="L24" s="47">
        <f>SUM(L23,L19)</f>
        <v>2086502</v>
      </c>
      <c r="M24" s="46">
        <f>L24/'2008'!L24</f>
        <v>0.967482151559539</v>
      </c>
      <c r="N24" s="49">
        <f>N22</f>
        <v>134885</v>
      </c>
      <c r="O24" s="45">
        <f>N24/'2008'!N24</f>
        <v>0.996542374384018</v>
      </c>
    </row>
    <row r="25" spans="1:15" ht="13.5" thickBot="1">
      <c r="A25" s="42" t="s">
        <v>148</v>
      </c>
      <c r="B25" s="43">
        <v>3895284</v>
      </c>
      <c r="C25" s="79">
        <f>B25/'2008'!B25</f>
        <v>0.8900879763251576</v>
      </c>
      <c r="D25" s="43">
        <f>SUM(D15,D24)</f>
        <v>937579</v>
      </c>
      <c r="E25" s="75">
        <f>D25/'2008'!D25</f>
        <v>0.9062131504370721</v>
      </c>
      <c r="F25" s="44">
        <f>SUM(F15,F24)</f>
        <v>2230085</v>
      </c>
      <c r="G25" s="75">
        <f>F25/'2008'!F25</f>
        <v>0.8255990362701819</v>
      </c>
      <c r="H25" s="44">
        <f>SUM(H15,H24)</f>
        <v>3167665</v>
      </c>
      <c r="I25" s="75">
        <f>H25/'2008'!H25</f>
        <v>0.8479250941703268</v>
      </c>
      <c r="J25" s="44">
        <f>SUM(J15,J24)</f>
        <v>728094</v>
      </c>
      <c r="K25" s="75">
        <f>J25/'2008'!J25</f>
        <v>1.1310373753378693</v>
      </c>
      <c r="L25" s="44">
        <f>SUM(L15,L24)</f>
        <v>3895759</v>
      </c>
      <c r="M25" s="75">
        <f>L25/'2008'!L25</f>
        <v>0.889539365465288</v>
      </c>
      <c r="N25" s="49">
        <f>N22</f>
        <v>134885</v>
      </c>
      <c r="O25" s="45">
        <f>N25/'2008'!N25</f>
        <v>0.996542374384018</v>
      </c>
    </row>
    <row r="26" spans="1:15" ht="12.75">
      <c r="A26" s="66">
        <v>40179</v>
      </c>
      <c r="B26" s="51">
        <v>375793</v>
      </c>
      <c r="C26" s="84">
        <f>B26/'2008'!B26</f>
        <v>1.135933716821382</v>
      </c>
      <c r="D26" s="51">
        <v>90152</v>
      </c>
      <c r="E26" s="54">
        <f>D26/'2008'!D26</f>
        <v>1.1726326742976068</v>
      </c>
      <c r="F26" s="55">
        <v>200803</v>
      </c>
      <c r="G26" s="54">
        <f>F26/'2008'!F26</f>
        <v>1.1307239227875758</v>
      </c>
      <c r="H26" s="55">
        <v>290955</v>
      </c>
      <c r="I26" s="54">
        <f>H26/'2008'!H26</f>
        <v>1.1433854158479653</v>
      </c>
      <c r="J26" s="55">
        <v>60531</v>
      </c>
      <c r="K26" s="54">
        <f>J26/'2008'!J26</f>
        <v>1.1646400123138492</v>
      </c>
      <c r="L26" s="52">
        <v>341486</v>
      </c>
      <c r="M26" s="53">
        <f>L26/'2008'!L26</f>
        <v>1.1143576924834062</v>
      </c>
      <c r="N26" s="57">
        <v>169192</v>
      </c>
      <c r="O26" s="53">
        <f>N26/'2008'!N26</f>
        <v>1.0591976761656734</v>
      </c>
    </row>
    <row r="27" spans="1:15" ht="12.75">
      <c r="A27" s="26" t="s">
        <v>11</v>
      </c>
      <c r="B27" s="27">
        <v>335259</v>
      </c>
      <c r="C27" s="84">
        <f>B27/'2008'!B27</f>
        <v>1.152231368033956</v>
      </c>
      <c r="D27" s="27">
        <v>78755</v>
      </c>
      <c r="E27" s="54">
        <f>D27/'2008'!D27</f>
        <v>1.2094755432695998</v>
      </c>
      <c r="F27" s="31">
        <v>194083</v>
      </c>
      <c r="G27" s="54">
        <f>F27/'2008'!F27</f>
        <v>1.2097750406721977</v>
      </c>
      <c r="H27" s="31">
        <v>272838</v>
      </c>
      <c r="I27" s="54">
        <f>H27/'2008'!H27</f>
        <v>1.2096885751782358</v>
      </c>
      <c r="J27" s="31">
        <v>62604</v>
      </c>
      <c r="K27" s="54">
        <f>J27/'2008'!J27</f>
        <v>3.1059734074221077</v>
      </c>
      <c r="L27" s="28">
        <v>336442</v>
      </c>
      <c r="M27" s="29">
        <f>L27/'2008'!L27</f>
        <v>1.3693203093203092</v>
      </c>
      <c r="N27" s="33">
        <v>169009</v>
      </c>
      <c r="O27" s="29">
        <f>N27/'2008'!N27</f>
        <v>0.8244220816280737</v>
      </c>
    </row>
    <row r="28" spans="1:15" ht="13.5" thickBot="1">
      <c r="A28" s="58" t="s">
        <v>12</v>
      </c>
      <c r="B28" s="59">
        <v>341344</v>
      </c>
      <c r="C28" s="85">
        <f>B28/'2008'!B28</f>
        <v>1.1943874873158613</v>
      </c>
      <c r="D28" s="59">
        <v>81350</v>
      </c>
      <c r="E28" s="62">
        <f>D28/'2008'!D28</f>
        <v>1.2508649188898286</v>
      </c>
      <c r="F28" s="63">
        <v>215430</v>
      </c>
      <c r="G28" s="62">
        <f>F28/'2008'!F28</f>
        <v>1.383969009578507</v>
      </c>
      <c r="H28" s="63">
        <v>296779</v>
      </c>
      <c r="I28" s="62">
        <f>H28/'2008'!H28</f>
        <v>1.3447411824410047</v>
      </c>
      <c r="J28" s="63">
        <v>79073</v>
      </c>
      <c r="K28" s="62">
        <f>J28/'2008'!J28</f>
        <v>0.7167603335750544</v>
      </c>
      <c r="L28" s="60">
        <v>375852</v>
      </c>
      <c r="M28" s="61">
        <f>L28/'2008'!L28</f>
        <v>1.135449645938565</v>
      </c>
      <c r="N28" s="41">
        <v>134501</v>
      </c>
      <c r="O28" s="61">
        <f>N28/'2008'!N28</f>
        <v>0.8417992464544556</v>
      </c>
    </row>
    <row r="29" spans="1:15" ht="13.5" thickBot="1">
      <c r="A29" s="42" t="s">
        <v>25</v>
      </c>
      <c r="B29" s="43">
        <v>1052395</v>
      </c>
      <c r="C29" s="79">
        <f>B29/'2008'!B29</f>
        <v>1.159564246819557</v>
      </c>
      <c r="D29" s="43">
        <v>250256</v>
      </c>
      <c r="E29" s="46">
        <f>D29/'2008'!D29</f>
        <v>1.208790996473941</v>
      </c>
      <c r="F29" s="47">
        <f>SUM(F26:F28)</f>
        <v>610316</v>
      </c>
      <c r="G29" s="46">
        <f>F29/'2008'!F29</f>
        <v>1.2362633133337926</v>
      </c>
      <c r="H29" s="47">
        <f>SUM(H26:H28)</f>
        <v>860572</v>
      </c>
      <c r="I29" s="46">
        <f>H29/'2008'!H29</f>
        <v>1.2281463890807582</v>
      </c>
      <c r="J29" s="47">
        <f>SUM(J26:J28)</f>
        <v>202208</v>
      </c>
      <c r="K29" s="46">
        <f>J29/'2008'!J29</f>
        <v>1.1082926829268294</v>
      </c>
      <c r="L29" s="44">
        <f>SUM(L26:L28)</f>
        <v>1053780</v>
      </c>
      <c r="M29" s="45">
        <f>L29/'2008'!L29</f>
        <v>1.1931953285822017</v>
      </c>
      <c r="N29" s="49">
        <f>N28</f>
        <v>134501</v>
      </c>
      <c r="O29" s="45">
        <f>N29/'2008'!N29</f>
        <v>0.8417992464544556</v>
      </c>
    </row>
    <row r="30" spans="1:15" ht="13.5" thickBot="1">
      <c r="A30" s="67" t="s">
        <v>149</v>
      </c>
      <c r="B30" s="68">
        <f>SUM(B11:B13,B16:B18,B20:B22,B26:B28)</f>
        <v>4040101</v>
      </c>
      <c r="C30" s="79">
        <f>B30/'2008'!B30</f>
        <v>0.9778126780409577</v>
      </c>
      <c r="D30" s="68">
        <v>980805</v>
      </c>
      <c r="E30" s="71">
        <f>D30/'2008'!D30</f>
        <v>1.0055114211285496</v>
      </c>
      <c r="F30" s="72">
        <v>2346724</v>
      </c>
      <c r="G30" s="71">
        <f>F30/'2008'!F30</f>
        <v>0.9424840407480517</v>
      </c>
      <c r="H30" s="72">
        <f>SUM(H11:H13,H16:H18,H20:H22,H26:H28)</f>
        <v>3327529</v>
      </c>
      <c r="I30" s="71">
        <f>H30/'2008'!H30</f>
        <v>0.9602249576090708</v>
      </c>
      <c r="J30" s="72">
        <f>SUM(J11:J13,J16:J18,J20:J22,J26:J28)</f>
        <v>747852</v>
      </c>
      <c r="K30" s="71">
        <f>J30/'2008'!J30</f>
        <v>1.187437976637139</v>
      </c>
      <c r="L30" s="69">
        <f>SUM(L11:L13,L16:L18,L20:L22,L26:L28)</f>
        <v>4066381</v>
      </c>
      <c r="M30" s="70">
        <f>L30/'2008'!L30</f>
        <v>0.9929707384338661</v>
      </c>
      <c r="N30" s="74">
        <f>N29</f>
        <v>134501</v>
      </c>
      <c r="O30" s="70">
        <f>N30/'2008'!N30</f>
        <v>0.8417992464544556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30" sqref="B26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141</v>
      </c>
      <c r="B5" s="43">
        <v>4487328</v>
      </c>
      <c r="C5" s="79">
        <v>1.0077338537444223</v>
      </c>
      <c r="D5" s="43">
        <v>1070611</v>
      </c>
      <c r="E5" s="75">
        <v>1.0051165973970133</v>
      </c>
      <c r="F5" s="44">
        <v>2777912</v>
      </c>
      <c r="G5" s="75">
        <v>1.024855185735984</v>
      </c>
      <c r="H5" s="44">
        <v>3848523</v>
      </c>
      <c r="I5" s="75">
        <v>1.0192867445577007</v>
      </c>
      <c r="J5" s="44">
        <v>693332</v>
      </c>
      <c r="K5" s="75">
        <v>1.0414737683297233</v>
      </c>
      <c r="L5" s="44">
        <v>4504223</v>
      </c>
      <c r="M5" s="75">
        <v>1.0141393841254516</v>
      </c>
      <c r="N5" s="49">
        <v>141588</v>
      </c>
      <c r="O5" s="45">
        <v>0.9014382214186122</v>
      </c>
    </row>
    <row r="6" spans="1:15" ht="12.75">
      <c r="A6" s="66">
        <v>39448</v>
      </c>
      <c r="B6" s="51">
        <v>402530</v>
      </c>
      <c r="C6" s="84">
        <v>0.9910284754809515</v>
      </c>
      <c r="D6" s="51">
        <v>92650</v>
      </c>
      <c r="E6" s="54">
        <v>1.030532228463378</v>
      </c>
      <c r="F6" s="55">
        <v>237662</v>
      </c>
      <c r="G6" s="54">
        <v>1.0044503801630538</v>
      </c>
      <c r="H6" s="55">
        <v>330312</v>
      </c>
      <c r="I6" s="54">
        <v>1.011941889747376</v>
      </c>
      <c r="J6" s="55">
        <v>59119</v>
      </c>
      <c r="K6" s="54">
        <v>1.278303926656288</v>
      </c>
      <c r="L6" s="52">
        <v>389431</v>
      </c>
      <c r="M6" s="53">
        <v>1.0449978801165667</v>
      </c>
      <c r="N6" s="57">
        <v>154687</v>
      </c>
      <c r="O6" s="53">
        <v>0.8159457748707669</v>
      </c>
    </row>
    <row r="7" spans="1:15" ht="12.75">
      <c r="A7" s="26" t="s">
        <v>11</v>
      </c>
      <c r="B7" s="27">
        <v>374925</v>
      </c>
      <c r="C7" s="84">
        <v>1.0211237876836008</v>
      </c>
      <c r="D7" s="27">
        <v>86231</v>
      </c>
      <c r="E7" s="54">
        <v>1.0304728671980496</v>
      </c>
      <c r="F7" s="31">
        <v>225436</v>
      </c>
      <c r="G7" s="54">
        <v>0.9597309436131037</v>
      </c>
      <c r="H7" s="31">
        <v>311667</v>
      </c>
      <c r="I7" s="54">
        <v>0.9783128672593039</v>
      </c>
      <c r="J7" s="31">
        <v>56577</v>
      </c>
      <c r="K7" s="54">
        <v>0.7892886538971275</v>
      </c>
      <c r="L7" s="28">
        <v>368244</v>
      </c>
      <c r="M7" s="29">
        <v>0.9435935806404497</v>
      </c>
      <c r="N7" s="33">
        <v>161369</v>
      </c>
      <c r="O7" s="29">
        <v>0.9692355742953073</v>
      </c>
    </row>
    <row r="8" spans="1:15" ht="13.5" thickBot="1">
      <c r="A8" s="58" t="s">
        <v>12</v>
      </c>
      <c r="B8" s="59">
        <v>374640</v>
      </c>
      <c r="C8" s="85">
        <v>0.9829407412460448</v>
      </c>
      <c r="D8" s="59">
        <v>87332</v>
      </c>
      <c r="E8" s="62">
        <v>1.0382576027771833</v>
      </c>
      <c r="F8" s="63">
        <v>241817</v>
      </c>
      <c r="G8" s="62">
        <v>1.0586460964622342</v>
      </c>
      <c r="H8" s="63">
        <v>329149</v>
      </c>
      <c r="I8" s="62">
        <v>1.0531588462092245</v>
      </c>
      <c r="J8" s="63">
        <v>80691</v>
      </c>
      <c r="K8" s="62">
        <v>1.4825001377941907</v>
      </c>
      <c r="L8" s="60">
        <v>409840</v>
      </c>
      <c r="M8" s="61">
        <v>1.1168397989993568</v>
      </c>
      <c r="N8" s="41">
        <v>126169</v>
      </c>
      <c r="O8" s="61">
        <v>0.6984206942745323</v>
      </c>
    </row>
    <row r="9" spans="1:15" ht="13.5" thickBot="1">
      <c r="A9" s="42" t="s">
        <v>25</v>
      </c>
      <c r="B9" s="43">
        <v>1152095</v>
      </c>
      <c r="C9" s="79">
        <v>0.9979298128602797</v>
      </c>
      <c r="D9" s="43">
        <v>266213</v>
      </c>
      <c r="E9" s="46">
        <v>1.033034536282499</v>
      </c>
      <c r="F9" s="47">
        <v>704915</v>
      </c>
      <c r="G9" s="46">
        <v>1.0071293352859234</v>
      </c>
      <c r="H9" s="47">
        <v>971128</v>
      </c>
      <c r="I9" s="46">
        <v>1.0142064175870082</v>
      </c>
      <c r="J9" s="47">
        <v>196387</v>
      </c>
      <c r="K9" s="46">
        <v>1.1394133141484584</v>
      </c>
      <c r="L9" s="44">
        <v>1167515</v>
      </c>
      <c r="M9" s="45">
        <v>1.0333061033753053</v>
      </c>
      <c r="N9" s="49">
        <v>126169</v>
      </c>
      <c r="O9" s="45">
        <v>0.6984206942745323</v>
      </c>
    </row>
    <row r="10" spans="1:15" ht="13.5" thickBot="1">
      <c r="A10" s="67" t="s">
        <v>142</v>
      </c>
      <c r="B10" s="68">
        <v>4487328</v>
      </c>
      <c r="C10" s="79">
        <v>1.0039465841911113</v>
      </c>
      <c r="D10" s="68">
        <v>1070611</v>
      </c>
      <c r="E10" s="71">
        <v>1.0139101051875943</v>
      </c>
      <c r="F10" s="72">
        <v>2777912</v>
      </c>
      <c r="G10" s="71">
        <v>1.0176474747219424</v>
      </c>
      <c r="H10" s="72">
        <v>3848523</v>
      </c>
      <c r="I10" s="71">
        <v>1.0166318765879412</v>
      </c>
      <c r="J10" s="72">
        <v>693332</v>
      </c>
      <c r="K10" s="71">
        <v>1.0807576957370262</v>
      </c>
      <c r="L10" s="69">
        <v>4541856</v>
      </c>
      <c r="M10" s="70">
        <v>1.0259245020313588</v>
      </c>
      <c r="N10" s="74">
        <v>126169</v>
      </c>
      <c r="O10" s="70">
        <v>0.6984206942745323</v>
      </c>
    </row>
    <row r="11" spans="1:15" ht="12.75">
      <c r="A11" s="50" t="s">
        <v>13</v>
      </c>
      <c r="B11" s="51">
        <v>368516</v>
      </c>
      <c r="C11" s="84">
        <f>B11/'2007'!B11</f>
        <v>0.9896739991567323</v>
      </c>
      <c r="D11" s="51">
        <v>81907</v>
      </c>
      <c r="E11" s="54">
        <f>D11/'2007'!D11</f>
        <v>0.9559640522875817</v>
      </c>
      <c r="F11" s="55">
        <v>237006</v>
      </c>
      <c r="G11" s="54">
        <f>F11/'2007'!F11</f>
        <v>0.989772608632102</v>
      </c>
      <c r="H11" s="55">
        <v>318913</v>
      </c>
      <c r="I11" s="54">
        <f>H11/'2007'!H11</f>
        <v>0.9808633336921586</v>
      </c>
      <c r="J11" s="55">
        <v>43819</v>
      </c>
      <c r="K11" s="54">
        <f>J11/'2007'!J11</f>
        <v>0.6555510674266565</v>
      </c>
      <c r="L11" s="52">
        <v>362732</v>
      </c>
      <c r="M11" s="53">
        <f>L11/'2007'!L11</f>
        <v>0.9253886697722832</v>
      </c>
      <c r="N11" s="25">
        <v>131953</v>
      </c>
      <c r="O11" s="53">
        <f>N11/'2007'!N11</f>
        <v>0.8193904544269055</v>
      </c>
    </row>
    <row r="12" spans="1:15" ht="12.75">
      <c r="A12" s="26" t="s">
        <v>14</v>
      </c>
      <c r="B12" s="27">
        <v>343702</v>
      </c>
      <c r="C12" s="84">
        <f>B12/'2007'!B12</f>
        <v>1.0472142495871495</v>
      </c>
      <c r="D12" s="27">
        <v>85601</v>
      </c>
      <c r="E12" s="54">
        <f>D12/'2007'!D12</f>
        <v>0.9947358635275525</v>
      </c>
      <c r="F12" s="31">
        <v>221951</v>
      </c>
      <c r="G12" s="54">
        <f>F12/'2007'!F12</f>
        <v>1.028303110608686</v>
      </c>
      <c r="H12" s="31">
        <v>307552</v>
      </c>
      <c r="I12" s="54">
        <f>H12/'2007'!H12</f>
        <v>1.018734928584678</v>
      </c>
      <c r="J12" s="31">
        <v>43110</v>
      </c>
      <c r="K12" s="54">
        <f>J12/'2007'!J12</f>
        <v>2.0011140509678316</v>
      </c>
      <c r="L12" s="28">
        <v>350662</v>
      </c>
      <c r="M12" s="53">
        <f>L12/'2007'!L12</f>
        <v>1.084167339127316</v>
      </c>
      <c r="N12" s="33">
        <v>124989</v>
      </c>
      <c r="O12" s="53">
        <f>N12/'2007'!N12</f>
        <v>0.7538313078616447</v>
      </c>
    </row>
    <row r="13" spans="1:15" ht="13.5" thickBot="1">
      <c r="A13" s="58" t="s">
        <v>15</v>
      </c>
      <c r="B13" s="59">
        <v>359508</v>
      </c>
      <c r="C13" s="85">
        <f>B13/'2007'!B13</f>
        <v>1.0547767561128747</v>
      </c>
      <c r="D13" s="59">
        <v>80563</v>
      </c>
      <c r="E13" s="62">
        <f>D13/'2007'!D13</f>
        <v>0.9327552071875976</v>
      </c>
      <c r="F13" s="63">
        <v>233064</v>
      </c>
      <c r="G13" s="62">
        <f>F13/'2007'!F13</f>
        <v>1.0777625689023713</v>
      </c>
      <c r="H13" s="63">
        <v>313627</v>
      </c>
      <c r="I13" s="62">
        <f>H13/'2007'!H13</f>
        <v>1.0363757728364709</v>
      </c>
      <c r="J13" s="63">
        <v>28357</v>
      </c>
      <c r="K13" s="62">
        <f>J13/'2007'!J13</f>
        <v>0.35002592144567607</v>
      </c>
      <c r="L13" s="60">
        <v>341984</v>
      </c>
      <c r="M13" s="61">
        <f>L13/'2007'!L13</f>
        <v>0.8914353040536137</v>
      </c>
      <c r="N13" s="65">
        <v>142512</v>
      </c>
      <c r="O13" s="61">
        <f>N13/'2007'!N13</f>
        <v>1.158530537919373</v>
      </c>
    </row>
    <row r="14" spans="1:15" ht="13.5" thickBot="1">
      <c r="A14" s="42" t="s">
        <v>16</v>
      </c>
      <c r="B14" s="43">
        <f>SUM(B11:B13)</f>
        <v>1071726</v>
      </c>
      <c r="C14" s="79">
        <f>B14/'2007'!B14</f>
        <v>1.0291154738070203</v>
      </c>
      <c r="D14" s="43">
        <f>SUM(D11:D13)</f>
        <v>248071</v>
      </c>
      <c r="E14" s="75">
        <f>D14/'2007'!D14</f>
        <v>0.9611243486178106</v>
      </c>
      <c r="F14" s="44">
        <f>SUM(F11:F13)</f>
        <v>692021</v>
      </c>
      <c r="G14" s="46">
        <f>F14/'2007'!F14</f>
        <v>1.0304908829639117</v>
      </c>
      <c r="H14" s="47">
        <f>SUM(H11:H13)</f>
        <v>940092</v>
      </c>
      <c r="I14" s="46">
        <f>H14/'2007'!H14</f>
        <v>1.0112321841553273</v>
      </c>
      <c r="J14" s="47">
        <f>SUM(J11:J13)</f>
        <v>115286</v>
      </c>
      <c r="K14" s="46">
        <f>J14/'2007'!J14</f>
        <v>0.6805548996458087</v>
      </c>
      <c r="L14" s="44">
        <f>SUM(L11:L13)</f>
        <v>1055378</v>
      </c>
      <c r="M14" s="45">
        <f>L14/'2007'!L14</f>
        <v>0.9602638642463946</v>
      </c>
      <c r="N14" s="49">
        <f>N13</f>
        <v>142512</v>
      </c>
      <c r="O14" s="45">
        <f>N14/'2007'!N14</f>
        <v>1.158530537919373</v>
      </c>
    </row>
    <row r="15" spans="1:15" ht="13.5" thickBot="1">
      <c r="A15" s="42" t="s">
        <v>30</v>
      </c>
      <c r="B15" s="43">
        <f>SUM(B9,B14)</f>
        <v>2223821</v>
      </c>
      <c r="C15" s="79">
        <f>B15/'2007'!B15</f>
        <v>1.0127196717504063</v>
      </c>
      <c r="D15" s="43">
        <f>SUM(D9,D14)</f>
        <v>514284</v>
      </c>
      <c r="E15" s="75">
        <f>D15/'2007'!D15</f>
        <v>0.99705121121354</v>
      </c>
      <c r="F15" s="44">
        <f>SUM(F9,F14)</f>
        <v>1396936</v>
      </c>
      <c r="G15" s="46">
        <f>F15/'2007'!F15</f>
        <v>1.0185683974129949</v>
      </c>
      <c r="H15" s="44">
        <f>SUM(H9,H14)</f>
        <v>1911220</v>
      </c>
      <c r="I15" s="46">
        <f>H15/'2007'!H15</f>
        <v>1.012741266708175</v>
      </c>
      <c r="J15" s="44">
        <f>SUM(J9,J14)</f>
        <v>311673</v>
      </c>
      <c r="K15" s="46">
        <f>J15/'2007'!J15</f>
        <v>0.9119698734192031</v>
      </c>
      <c r="L15" s="44">
        <f>SUM(L9,L14)</f>
        <v>2222893</v>
      </c>
      <c r="M15" s="45">
        <f>L15/'2007'!L15</f>
        <v>0.9972901832401423</v>
      </c>
      <c r="N15" s="49">
        <f>N13</f>
        <v>142512</v>
      </c>
      <c r="O15" s="45">
        <f>N15/'2007'!N15</f>
        <v>1.158530537919373</v>
      </c>
    </row>
    <row r="16" spans="1:15" ht="12.75">
      <c r="A16" s="50" t="s">
        <v>17</v>
      </c>
      <c r="B16" s="51">
        <v>383981</v>
      </c>
      <c r="C16" s="84">
        <f>B16/'2007'!B16</f>
        <v>1.0233026060862869</v>
      </c>
      <c r="D16" s="51">
        <v>89392</v>
      </c>
      <c r="E16" s="54">
        <f>D16/'2007'!D16</f>
        <v>0.9730906557519812</v>
      </c>
      <c r="F16" s="55">
        <v>238414</v>
      </c>
      <c r="G16" s="54">
        <f>F16/'2007'!F16</f>
        <v>1.0169770596415195</v>
      </c>
      <c r="H16" s="20">
        <v>327806</v>
      </c>
      <c r="I16" s="54">
        <f>H16/'2007'!H16</f>
        <v>1.0046215422711755</v>
      </c>
      <c r="J16" s="20">
        <v>53953</v>
      </c>
      <c r="K16" s="54">
        <f>J16/'2007'!J16</f>
        <v>1.9723989178913504</v>
      </c>
      <c r="L16" s="52">
        <v>381759</v>
      </c>
      <c r="M16" s="53">
        <f>L16/'2007'!L16</f>
        <v>1.0794764344609955</v>
      </c>
      <c r="N16" s="57">
        <v>144734</v>
      </c>
      <c r="O16" s="53">
        <f>N16/'2007'!N16</f>
        <v>1.0009474608740154</v>
      </c>
    </row>
    <row r="17" spans="1:15" ht="12.75">
      <c r="A17" s="26" t="s">
        <v>18</v>
      </c>
      <c r="B17" s="27">
        <v>388510</v>
      </c>
      <c r="C17" s="84">
        <f>B17/'2007'!B17</f>
        <v>1.0819925975230387</v>
      </c>
      <c r="D17" s="27">
        <v>93700</v>
      </c>
      <c r="E17" s="54">
        <f>D17/'2007'!D17</f>
        <v>1.0500128870311642</v>
      </c>
      <c r="F17" s="31">
        <v>233551</v>
      </c>
      <c r="G17" s="54">
        <f>F17/'2007'!F17</f>
        <v>1.0471307708517346</v>
      </c>
      <c r="H17" s="28">
        <v>327251</v>
      </c>
      <c r="I17" s="54">
        <f>H17/'2007'!H17</f>
        <v>1.0479543736950647</v>
      </c>
      <c r="J17" s="28">
        <v>50474</v>
      </c>
      <c r="K17" s="54">
        <f>J17/'2007'!J17</f>
        <v>0.8442868373952461</v>
      </c>
      <c r="L17" s="28">
        <v>377725</v>
      </c>
      <c r="M17" s="53">
        <f>L17/'2007'!L17</f>
        <v>1.0152287674804266</v>
      </c>
      <c r="N17" s="33">
        <v>155518</v>
      </c>
      <c r="O17" s="53">
        <f>N17/'2007'!N17</f>
        <v>1.1816669072783776</v>
      </c>
    </row>
    <row r="18" spans="1:15" ht="13.5" thickBot="1">
      <c r="A18" s="58" t="s">
        <v>19</v>
      </c>
      <c r="B18" s="59">
        <v>360537</v>
      </c>
      <c r="C18" s="82">
        <f>B18/'2007'!B18</f>
        <v>0.9343919430247867</v>
      </c>
      <c r="D18" s="59">
        <v>90885</v>
      </c>
      <c r="E18" s="77">
        <f>D18/'2007'!D18</f>
        <v>0.9690885438880833</v>
      </c>
      <c r="F18" s="60">
        <v>208452</v>
      </c>
      <c r="G18" s="77">
        <f>F18/'2007'!F18</f>
        <v>0.9340042387120767</v>
      </c>
      <c r="H18" s="36">
        <v>299337</v>
      </c>
      <c r="I18" s="77">
        <f>H18/'2007'!H18</f>
        <v>0.9443850267379679</v>
      </c>
      <c r="J18" s="60">
        <v>75083</v>
      </c>
      <c r="K18" s="77">
        <f>J18/'2007'!J18</f>
        <v>1.4488075023155296</v>
      </c>
      <c r="L18" s="60">
        <v>374420</v>
      </c>
      <c r="M18" s="61">
        <f>L18/'2007'!L18</f>
        <v>1.0152688935949825</v>
      </c>
      <c r="N18" s="65">
        <v>141636</v>
      </c>
      <c r="O18" s="61">
        <f>N18/'2007'!N18</f>
        <v>0.9526807514579172</v>
      </c>
    </row>
    <row r="19" spans="1:15" ht="13.5" thickBot="1">
      <c r="A19" s="42" t="s">
        <v>20</v>
      </c>
      <c r="B19" s="43">
        <f>SUM(B16:B18)</f>
        <v>1133028</v>
      </c>
      <c r="C19" s="79">
        <f>B19/'2007'!B19</f>
        <v>1.0114894505953624</v>
      </c>
      <c r="D19" s="43">
        <f>SUM(D16:D18)</f>
        <v>273977</v>
      </c>
      <c r="E19" s="75">
        <f>D19/'2007'!D19</f>
        <v>0.9966968004802008</v>
      </c>
      <c r="F19" s="44">
        <v>680416</v>
      </c>
      <c r="G19" s="75">
        <f>F19/'2007'!F19</f>
        <v>0.9996488676348517</v>
      </c>
      <c r="H19" s="44">
        <v>954393</v>
      </c>
      <c r="I19" s="75">
        <f>H19/'2007'!H19</f>
        <v>0.9987996316219101</v>
      </c>
      <c r="J19" s="44">
        <f>SUM(J16:J18)</f>
        <v>179510</v>
      </c>
      <c r="K19" s="75">
        <f>J19/'2007'!J19</f>
        <v>1.2918012967667187</v>
      </c>
      <c r="L19" s="44">
        <v>1133903</v>
      </c>
      <c r="M19" s="45">
        <f>L19/'2007'!L19</f>
        <v>1.0359999671082987</v>
      </c>
      <c r="N19" s="49">
        <f>N18</f>
        <v>141636</v>
      </c>
      <c r="O19" s="45">
        <f>N19/'2007'!N19</f>
        <v>0.9526807514579172</v>
      </c>
    </row>
    <row r="20" spans="1:15" ht="12.75">
      <c r="A20" s="50" t="s">
        <v>21</v>
      </c>
      <c r="B20" s="19">
        <v>336790</v>
      </c>
      <c r="C20" s="84">
        <f>B20/'2007'!B20</f>
        <v>0.8836176928182942</v>
      </c>
      <c r="D20" s="19">
        <v>85054</v>
      </c>
      <c r="E20" s="54">
        <f>D20/'2007'!D20</f>
        <v>1.0036107046773965</v>
      </c>
      <c r="F20" s="23">
        <v>223282</v>
      </c>
      <c r="G20" s="54">
        <f>F20/'2007'!F20</f>
        <v>0.9039793683375237</v>
      </c>
      <c r="H20" s="20">
        <v>308336</v>
      </c>
      <c r="I20" s="54">
        <f>H20/'2007'!H20</f>
        <v>0.9294311629042614</v>
      </c>
      <c r="J20" s="20">
        <v>32592</v>
      </c>
      <c r="K20" s="54">
        <f>J20/'2007'!J20</f>
        <v>0.47349381837200183</v>
      </c>
      <c r="L20" s="20">
        <v>340928</v>
      </c>
      <c r="M20" s="53">
        <f>L20/'2007'!L20</f>
        <v>0.8510795515536106</v>
      </c>
      <c r="N20" s="25">
        <v>137500</v>
      </c>
      <c r="O20" s="53">
        <f>N20/'2007'!N20</f>
        <v>1.0635829207920793</v>
      </c>
    </row>
    <row r="21" spans="1:15" ht="12.75">
      <c r="A21" s="26" t="s">
        <v>22</v>
      </c>
      <c r="B21" s="51">
        <v>338983</v>
      </c>
      <c r="C21" s="84">
        <f>B21/'2007'!B21</f>
        <v>0.872188402142758</v>
      </c>
      <c r="D21" s="51">
        <v>81917</v>
      </c>
      <c r="E21" s="54">
        <f>D21/'2007'!D21</f>
        <v>0.8722461800564341</v>
      </c>
      <c r="F21" s="55">
        <v>207441</v>
      </c>
      <c r="G21" s="54">
        <f>F21/'2007'!F21</f>
        <v>0.8590507584573271</v>
      </c>
      <c r="H21" s="52">
        <v>289358</v>
      </c>
      <c r="I21" s="54">
        <f>H21/'2007'!H21</f>
        <v>0.862745682663868</v>
      </c>
      <c r="J21" s="52">
        <v>50308</v>
      </c>
      <c r="K21" s="54">
        <f>J21/'2007'!J21</f>
        <v>1.6434078139291781</v>
      </c>
      <c r="L21" s="52">
        <v>339666</v>
      </c>
      <c r="M21" s="53">
        <f>L21/'2007'!L21</f>
        <v>0.9280390378247232</v>
      </c>
      <c r="N21" s="57">
        <v>136818</v>
      </c>
      <c r="O21" s="53">
        <f>N21/'2007'!N21</f>
        <v>0.9005153587436567</v>
      </c>
    </row>
    <row r="22" spans="1:15" ht="13.5" thickBot="1">
      <c r="A22" s="58" t="s">
        <v>23</v>
      </c>
      <c r="B22" s="59">
        <v>343669</v>
      </c>
      <c r="C22" s="85">
        <f>B22/'2007'!B22</f>
        <v>0.8509544078066077</v>
      </c>
      <c r="D22" s="59">
        <v>79380</v>
      </c>
      <c r="E22" s="62">
        <f>D22/'2007'!D22</f>
        <v>0.8558951965065502</v>
      </c>
      <c r="F22" s="63">
        <v>193096</v>
      </c>
      <c r="G22" s="78">
        <f>F22/'2007'!F22</f>
        <v>0.8311603341927764</v>
      </c>
      <c r="H22" s="60">
        <v>272476</v>
      </c>
      <c r="I22" s="78">
        <f>H22/'2007'!H22</f>
        <v>0.8382174696830798</v>
      </c>
      <c r="J22" s="60">
        <v>69657</v>
      </c>
      <c r="K22" s="78">
        <f>J22/'2007'!J22</f>
        <v>0.7814424662605594</v>
      </c>
      <c r="L22" s="60">
        <v>342133</v>
      </c>
      <c r="M22" s="61">
        <f>L22/'2007'!L22</f>
        <v>0.8260031916717165</v>
      </c>
      <c r="N22" s="65">
        <v>135353</v>
      </c>
      <c r="O22" s="61">
        <f>N22/'2007'!N22</f>
        <v>0.9559637822414329</v>
      </c>
    </row>
    <row r="23" spans="1:15" ht="13.5" thickBot="1">
      <c r="A23" s="42" t="s">
        <v>24</v>
      </c>
      <c r="B23" s="43">
        <f>SUM(B20:B22)</f>
        <v>1019442</v>
      </c>
      <c r="C23" s="79">
        <f>B23/'2007'!B23</f>
        <v>0.8685933865566983</v>
      </c>
      <c r="D23" s="43">
        <f>SUM(D20:D22)</f>
        <v>246351</v>
      </c>
      <c r="E23" s="46">
        <f>D23/'2007'!D23</f>
        <v>0.9076777397865944</v>
      </c>
      <c r="F23" s="47">
        <v>623820</v>
      </c>
      <c r="G23" s="46">
        <f>F23/'2007'!F23</f>
        <v>0.8654586520199169</v>
      </c>
      <c r="H23" s="47">
        <v>870171</v>
      </c>
      <c r="I23" s="46">
        <f>H23/'2007'!H23</f>
        <v>0.8770072716827672</v>
      </c>
      <c r="J23" s="47">
        <f>SUM(J20:J22)</f>
        <v>152557</v>
      </c>
      <c r="K23" s="46">
        <f>J23/'2007'!J23</f>
        <v>0.8089604632418445</v>
      </c>
      <c r="L23" s="47">
        <v>1022728</v>
      </c>
      <c r="M23" s="46">
        <f>L23/'2007'!L23</f>
        <v>0.8661387715004362</v>
      </c>
      <c r="N23" s="49">
        <f>N22</f>
        <v>135353</v>
      </c>
      <c r="O23" s="45">
        <f>N23/'2007'!N23</f>
        <v>0.9559637822414329</v>
      </c>
    </row>
    <row r="24" spans="1:15" ht="13.5" thickBot="1">
      <c r="A24" s="42" t="s">
        <v>140</v>
      </c>
      <c r="B24" s="43">
        <f>SUM(B16:B18,B20:B22)</f>
        <v>2152470</v>
      </c>
      <c r="C24" s="79">
        <f>B24/'2007'!B24</f>
        <v>0.9383746296583702</v>
      </c>
      <c r="D24" s="43">
        <f>SUM(D16:D18,D20:D22)</f>
        <v>520328</v>
      </c>
      <c r="E24" s="46">
        <f>D24/'2007'!D24</f>
        <v>0.9524705606698237</v>
      </c>
      <c r="F24" s="47">
        <f>SUM(F16:F18,F20:F22)</f>
        <v>1304236</v>
      </c>
      <c r="G24" s="46">
        <f>F24/'2007'!F24</f>
        <v>0.9306319445831894</v>
      </c>
      <c r="H24" s="47">
        <f>SUM(H16:H18,H20:H22)</f>
        <v>1824564</v>
      </c>
      <c r="I24" s="46">
        <f>H24/'2007'!H24</f>
        <v>0.9367571216971421</v>
      </c>
      <c r="J24" s="47">
        <f>SUM(J16:J18,J20:J22)</f>
        <v>332067</v>
      </c>
      <c r="K24" s="46">
        <f>J24/'2007'!J24</f>
        <v>1.0138057366163429</v>
      </c>
      <c r="L24" s="47">
        <f>SUM(L16:L18,L20:L22)</f>
        <v>2156631</v>
      </c>
      <c r="M24" s="46">
        <f>L24/'2007'!L24</f>
        <v>0.9478484290580853</v>
      </c>
      <c r="N24" s="49">
        <f>N22</f>
        <v>135353</v>
      </c>
      <c r="O24" s="45">
        <f>N24/'2007'!N24</f>
        <v>0.9559637822414329</v>
      </c>
    </row>
    <row r="25" spans="1:15" ht="13.5" thickBot="1">
      <c r="A25" s="42" t="s">
        <v>144</v>
      </c>
      <c r="B25" s="43">
        <f>SUM(B6:B8,B11:B13,B16:B18,B20:B22)</f>
        <v>4376291</v>
      </c>
      <c r="C25" s="79">
        <f>B25/'2007'!B25</f>
        <v>0.9747362751959032</v>
      </c>
      <c r="D25" s="43">
        <f>SUM(D6:D8,D11:D13,D16:D18,D20:D22)</f>
        <v>1034612</v>
      </c>
      <c r="E25" s="75">
        <f>D25/'2007'!D25</f>
        <v>0.9741210321458095</v>
      </c>
      <c r="F25" s="44">
        <f>SUM(F6:F8,F11:F13,F16:F18,F20:F22)</f>
        <v>2701172</v>
      </c>
      <c r="G25" s="75">
        <f>F25/'2007'!F25</f>
        <v>0.9741247680244882</v>
      </c>
      <c r="H25" s="44">
        <f>SUM(H6:H8,H11:H13,H16:H18,H20:H22)</f>
        <v>3735784</v>
      </c>
      <c r="I25" s="75">
        <f>H25/'2007'!H25</f>
        <v>0.9741491347929031</v>
      </c>
      <c r="J25" s="44">
        <f>SUM(J6:J8,J11:J13,J16:J18,J20:J22)</f>
        <v>643740</v>
      </c>
      <c r="K25" s="75">
        <f>J25/'2007'!J25</f>
        <v>0.9618065360531777</v>
      </c>
      <c r="L25" s="44">
        <f>SUM(L6:L8,L11:L13,L16:L18,L20:L22)</f>
        <v>4379524</v>
      </c>
      <c r="M25" s="75">
        <f>L25/'2007'!L25</f>
        <v>0.9723150918593506</v>
      </c>
      <c r="N25" s="49">
        <f>N22</f>
        <v>135353</v>
      </c>
      <c r="O25" s="45">
        <f>N25/'2007'!N25</f>
        <v>0.9559637822414329</v>
      </c>
    </row>
    <row r="26" spans="1:15" ht="12.75">
      <c r="A26" s="66">
        <v>39814</v>
      </c>
      <c r="B26" s="51">
        <v>330823</v>
      </c>
      <c r="C26" s="84">
        <f>B26/'2007'!B26</f>
        <v>0.8218592403050704</v>
      </c>
      <c r="D26" s="51">
        <v>76880</v>
      </c>
      <c r="E26" s="54">
        <f>D26/'2007'!D26</f>
        <v>0.8297895304910955</v>
      </c>
      <c r="F26" s="55">
        <v>177588</v>
      </c>
      <c r="G26" s="54">
        <f>F26/'2007'!F26</f>
        <v>0.7472292583585092</v>
      </c>
      <c r="H26" s="55">
        <v>254468</v>
      </c>
      <c r="I26" s="54">
        <f>H26/'2007'!H26</f>
        <v>0.7703867858267335</v>
      </c>
      <c r="J26" s="55">
        <v>51974</v>
      </c>
      <c r="K26" s="54">
        <f>J26/'2007'!J26</f>
        <v>0.8791420693854768</v>
      </c>
      <c r="L26" s="52">
        <v>306442</v>
      </c>
      <c r="M26" s="53">
        <f>L26/'2007'!L26</f>
        <v>0.7868967801741515</v>
      </c>
      <c r="N26" s="57">
        <v>159736</v>
      </c>
      <c r="O26" s="53">
        <f>N26/'2007'!N26</f>
        <v>1.0326401055033714</v>
      </c>
    </row>
    <row r="27" spans="1:15" ht="12.75">
      <c r="A27" s="26" t="s">
        <v>11</v>
      </c>
      <c r="B27" s="27">
        <v>290965</v>
      </c>
      <c r="C27" s="84">
        <f>B27/'2007'!B27</f>
        <v>0.7760618790424751</v>
      </c>
      <c r="D27" s="27">
        <v>65115</v>
      </c>
      <c r="E27" s="54">
        <f>D27/'2007'!D27</f>
        <v>0.7551228676462062</v>
      </c>
      <c r="F27" s="31">
        <v>160429</v>
      </c>
      <c r="G27" s="54">
        <f>F27/'2007'!F27</f>
        <v>0.7116387799641584</v>
      </c>
      <c r="H27" s="31">
        <v>225544</v>
      </c>
      <c r="I27" s="54">
        <f>H27/'2007'!H27</f>
        <v>0.7236698142568831</v>
      </c>
      <c r="J27" s="31">
        <v>20156</v>
      </c>
      <c r="K27" s="54">
        <f>J27/'2007'!J27</f>
        <v>0.35625784329321103</v>
      </c>
      <c r="L27" s="28">
        <v>245700</v>
      </c>
      <c r="M27" s="29">
        <f>L27/'2007'!L27</f>
        <v>0.6672206471795874</v>
      </c>
      <c r="N27" s="33">
        <v>205003</v>
      </c>
      <c r="O27" s="29">
        <f>N27/'2007'!N27</f>
        <v>1.2703988994168645</v>
      </c>
    </row>
    <row r="28" spans="1:15" ht="13.5" thickBot="1">
      <c r="A28" s="58" t="s">
        <v>12</v>
      </c>
      <c r="B28" s="59">
        <v>285790</v>
      </c>
      <c r="C28" s="85">
        <f>B28/'2007'!B28</f>
        <v>0.7628389920990818</v>
      </c>
      <c r="D28" s="59">
        <v>65035</v>
      </c>
      <c r="E28" s="62">
        <f>D28/'2007'!D28</f>
        <v>0.7446869417853708</v>
      </c>
      <c r="F28" s="63">
        <v>155661</v>
      </c>
      <c r="G28" s="62">
        <f>F28/'2007'!F28</f>
        <v>0.6437140482265515</v>
      </c>
      <c r="H28" s="63">
        <v>220696</v>
      </c>
      <c r="I28" s="62">
        <f>H28/'2007'!H28</f>
        <v>0.6705048473487691</v>
      </c>
      <c r="J28" s="63">
        <v>110320</v>
      </c>
      <c r="K28" s="62">
        <f>J28/'2007'!J28</f>
        <v>1.3671908886988635</v>
      </c>
      <c r="L28" s="60">
        <v>331016</v>
      </c>
      <c r="M28" s="61">
        <f>L28/'2007'!L28</f>
        <v>0.807671286355651</v>
      </c>
      <c r="N28" s="41">
        <v>159778</v>
      </c>
      <c r="O28" s="61">
        <f>N28/'2007'!N28</f>
        <v>1.2663808066957811</v>
      </c>
    </row>
    <row r="29" spans="1:15" ht="13.5" thickBot="1">
      <c r="A29" s="42" t="s">
        <v>25</v>
      </c>
      <c r="B29" s="43">
        <f>SUM(B26:B28)</f>
        <v>907578</v>
      </c>
      <c r="C29" s="79">
        <f>B29/'2007'!B29</f>
        <v>0.7877631618920314</v>
      </c>
      <c r="D29" s="43">
        <f>SUM(D26:D28)</f>
        <v>207030</v>
      </c>
      <c r="E29" s="46">
        <f>D29/'2007'!D29</f>
        <v>0.7776855375207071</v>
      </c>
      <c r="F29" s="47">
        <f>SUM(F26:F28)</f>
        <v>493678</v>
      </c>
      <c r="G29" s="46">
        <f>F29/'2007'!F29</f>
        <v>0.7003369200541909</v>
      </c>
      <c r="H29" s="47">
        <f>SUM(H26:H28)</f>
        <v>700708</v>
      </c>
      <c r="I29" s="46">
        <f>H29/'2007'!H29</f>
        <v>0.7215403118847361</v>
      </c>
      <c r="J29" s="47">
        <f>SUM(J26:J28)</f>
        <v>182450</v>
      </c>
      <c r="K29" s="46">
        <f>J29/'2007'!J29</f>
        <v>0.929032980798118</v>
      </c>
      <c r="L29" s="44">
        <f>SUM(L26:L28)</f>
        <v>883158</v>
      </c>
      <c r="M29" s="45">
        <f>L29/'2007'!L29</f>
        <v>0.7564425296463001</v>
      </c>
      <c r="N29" s="49">
        <f>N28</f>
        <v>159778</v>
      </c>
      <c r="O29" s="45">
        <f>N29/'2007'!N29</f>
        <v>1.2663808066957811</v>
      </c>
    </row>
    <row r="30" spans="1:15" ht="13.5" thickBot="1">
      <c r="A30" s="67" t="s">
        <v>145</v>
      </c>
      <c r="B30" s="68">
        <f>SUM(B11:B13,B16:B18,B20:B22,B26:B28)</f>
        <v>4131774</v>
      </c>
      <c r="C30" s="79">
        <f>B30/'2007'!B30</f>
        <v>0.9207648738848597</v>
      </c>
      <c r="D30" s="68">
        <f>SUM(D11:D13,D16:D18,D20:D22,D26:D28)</f>
        <v>975429</v>
      </c>
      <c r="E30" s="71">
        <f>D30/'2007'!D30</f>
        <v>0.9110956267028828</v>
      </c>
      <c r="F30" s="72">
        <f>SUM(F11:F13,F16:F18,F20:F22,F26:F28)</f>
        <v>2489935</v>
      </c>
      <c r="G30" s="71">
        <f>F30/'2007'!F30</f>
        <v>0.8963332891754671</v>
      </c>
      <c r="H30" s="72">
        <f>SUM(H11:H13,H16:H18,H20:H22,H26:H28)</f>
        <v>3465364</v>
      </c>
      <c r="I30" s="71">
        <f>H30/'2007'!H30</f>
        <v>0.900439986976822</v>
      </c>
      <c r="J30" s="72">
        <f>SUM(J11:J13,J16:J18,J20:J22,J26:J28)</f>
        <v>629803</v>
      </c>
      <c r="K30" s="71">
        <f>J30/'2007'!J30</f>
        <v>0.9083714584066508</v>
      </c>
      <c r="L30" s="69">
        <f>SUM(L11:L13,L16:L18,L20:L22,L26:L28)</f>
        <v>4095167</v>
      </c>
      <c r="M30" s="70">
        <f>L30/'2007'!L30</f>
        <v>0.901650558714323</v>
      </c>
      <c r="N30" s="74">
        <f>N28</f>
        <v>159778</v>
      </c>
      <c r="O30" s="70">
        <f>N30/'2007'!N30</f>
        <v>1.2663808066957811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30" sqref="B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133</v>
      </c>
      <c r="B5" s="43">
        <v>4452890</v>
      </c>
      <c r="C5" s="79">
        <v>0.9781504394317054</v>
      </c>
      <c r="D5" s="43">
        <v>1065161</v>
      </c>
      <c r="E5" s="46">
        <v>1.009554725708003</v>
      </c>
      <c r="F5" s="47">
        <v>2710541</v>
      </c>
      <c r="G5" s="46">
        <v>0.9920200413930159</v>
      </c>
      <c r="H5" s="47">
        <v>3775702</v>
      </c>
      <c r="I5" s="46">
        <v>0.9942795446914685</v>
      </c>
      <c r="J5" s="47">
        <v>665722</v>
      </c>
      <c r="K5" s="46">
        <v>0.8808293308987947</v>
      </c>
      <c r="L5" s="44">
        <v>4441424</v>
      </c>
      <c r="M5" s="45">
        <v>0.9754478978040791</v>
      </c>
      <c r="N5" s="49">
        <v>157069</v>
      </c>
      <c r="O5" s="45">
        <v>1.0788224708605496</v>
      </c>
    </row>
    <row r="6" spans="1:15" ht="12.75">
      <c r="A6" s="66">
        <v>39083</v>
      </c>
      <c r="B6" s="51">
        <v>406174</v>
      </c>
      <c r="C6" s="84">
        <v>1.005866693082057</v>
      </c>
      <c r="D6" s="51">
        <v>89905</v>
      </c>
      <c r="E6" s="54">
        <v>0.9704561645905745</v>
      </c>
      <c r="F6" s="55">
        <v>236609</v>
      </c>
      <c r="G6" s="54">
        <v>1.0589943964051058</v>
      </c>
      <c r="H6" s="55">
        <v>326414</v>
      </c>
      <c r="I6" s="54">
        <v>1.0327269275793336</v>
      </c>
      <c r="J6" s="55">
        <v>46248</v>
      </c>
      <c r="K6" s="54">
        <v>0.8619513558848196</v>
      </c>
      <c r="L6" s="52">
        <v>372662</v>
      </c>
      <c r="M6" s="53">
        <v>1.0079437419703834</v>
      </c>
      <c r="N6" s="57">
        <v>189580</v>
      </c>
      <c r="O6" s="53">
        <v>1.0550803359249346</v>
      </c>
    </row>
    <row r="7" spans="1:15" ht="12.75">
      <c r="A7" s="26" t="s">
        <v>11</v>
      </c>
      <c r="B7" s="27">
        <v>367169</v>
      </c>
      <c r="C7" s="82">
        <v>1.0102241555304263</v>
      </c>
      <c r="D7" s="27">
        <v>83681</v>
      </c>
      <c r="E7" s="30">
        <v>0.9670303002288118</v>
      </c>
      <c r="F7" s="31">
        <v>234895</v>
      </c>
      <c r="G7" s="30">
        <v>1.0655927343991</v>
      </c>
      <c r="H7" s="31">
        <v>318576</v>
      </c>
      <c r="I7" s="30">
        <v>1.037808254878327</v>
      </c>
      <c r="J7" s="31">
        <v>71681</v>
      </c>
      <c r="K7" s="30">
        <v>1.1248666122653945</v>
      </c>
      <c r="L7" s="28">
        <v>390257</v>
      </c>
      <c r="M7" s="29">
        <v>1.0527739860909537</v>
      </c>
      <c r="N7" s="33">
        <v>166491</v>
      </c>
      <c r="O7" s="29">
        <v>0.9654786481408457</v>
      </c>
    </row>
    <row r="8" spans="1:15" ht="13.5" thickBot="1">
      <c r="A8" s="58" t="s">
        <v>12</v>
      </c>
      <c r="B8" s="59">
        <v>381142</v>
      </c>
      <c r="C8" s="85">
        <v>1.0289205218813862</v>
      </c>
      <c r="D8" s="59">
        <v>84114</v>
      </c>
      <c r="E8" s="62">
        <v>0.95843303479866</v>
      </c>
      <c r="F8" s="63">
        <v>228421</v>
      </c>
      <c r="G8" s="62">
        <v>0.9643591443154904</v>
      </c>
      <c r="H8" s="63">
        <v>312535</v>
      </c>
      <c r="I8" s="62">
        <v>0.9627570273392376</v>
      </c>
      <c r="J8" s="63">
        <v>54429</v>
      </c>
      <c r="K8" s="62">
        <v>0.6874344822360029</v>
      </c>
      <c r="L8" s="60">
        <v>366964</v>
      </c>
      <c r="M8" s="61">
        <v>0.9087721209899902</v>
      </c>
      <c r="N8" s="41">
        <v>180649</v>
      </c>
      <c r="O8" s="61">
        <v>1.2989042120249068</v>
      </c>
    </row>
    <row r="9" spans="1:15" ht="13.5" thickBot="1">
      <c r="A9" s="42" t="s">
        <v>25</v>
      </c>
      <c r="B9" s="43">
        <v>1154485</v>
      </c>
      <c r="C9" s="79">
        <v>1.0147650452189398</v>
      </c>
      <c r="D9" s="43">
        <v>257700</v>
      </c>
      <c r="E9" s="46">
        <v>0.9653927129146094</v>
      </c>
      <c r="F9" s="47">
        <v>699925</v>
      </c>
      <c r="G9" s="46">
        <v>1.028202201469899</v>
      </c>
      <c r="H9" s="47">
        <v>957525</v>
      </c>
      <c r="I9" s="46">
        <v>1.0104045205848058</v>
      </c>
      <c r="J9" s="47">
        <v>172358</v>
      </c>
      <c r="K9" s="46">
        <v>0.8768900466024949</v>
      </c>
      <c r="L9" s="44">
        <v>1129883</v>
      </c>
      <c r="M9" s="45">
        <v>0.9874692039387496</v>
      </c>
      <c r="N9" s="49">
        <v>180649</v>
      </c>
      <c r="O9" s="45">
        <v>1.2989042120249068</v>
      </c>
    </row>
    <row r="10" spans="1:15" ht="13.5" thickBot="1">
      <c r="A10" s="67" t="s">
        <v>134</v>
      </c>
      <c r="B10" s="68">
        <v>4469688</v>
      </c>
      <c r="C10" s="79">
        <v>0.9906513222461295</v>
      </c>
      <c r="D10" s="68">
        <v>1055923</v>
      </c>
      <c r="E10" s="71">
        <v>0.9998551240630409</v>
      </c>
      <c r="F10" s="72">
        <v>2729739</v>
      </c>
      <c r="G10" s="71">
        <v>1.0032614628068648</v>
      </c>
      <c r="H10" s="72">
        <v>3785562</v>
      </c>
      <c r="I10" s="71">
        <v>0.9996358538461518</v>
      </c>
      <c r="J10" s="72">
        <v>641524</v>
      </c>
      <c r="K10" s="71">
        <v>0.8784570407443669</v>
      </c>
      <c r="L10" s="69">
        <v>4427086</v>
      </c>
      <c r="M10" s="70">
        <v>0.9800452755739917</v>
      </c>
      <c r="N10" s="74">
        <v>180649</v>
      </c>
      <c r="O10" s="70">
        <v>1.2989042120249068</v>
      </c>
    </row>
    <row r="11" spans="1:15" ht="12.75">
      <c r="A11" s="50" t="s">
        <v>13</v>
      </c>
      <c r="B11" s="51">
        <v>372361</v>
      </c>
      <c r="C11" s="84">
        <v>1.0275854456142288</v>
      </c>
      <c r="D11" s="51">
        <v>85680</v>
      </c>
      <c r="E11" s="54">
        <v>0.9997666277712952</v>
      </c>
      <c r="F11" s="55">
        <v>239455</v>
      </c>
      <c r="G11" s="54">
        <v>1.1105159420289854</v>
      </c>
      <c r="H11" s="55">
        <v>325135</v>
      </c>
      <c r="I11" s="54">
        <v>1.0790176719488924</v>
      </c>
      <c r="J11" s="55">
        <v>66843</v>
      </c>
      <c r="K11" s="54">
        <v>1.2463732985269438</v>
      </c>
      <c r="L11" s="52">
        <v>391978</v>
      </c>
      <c r="M11" s="53">
        <v>1.1043033623980505</v>
      </c>
      <c r="N11" s="25">
        <v>161038</v>
      </c>
      <c r="O11" s="53">
        <v>1.099310533142194</v>
      </c>
    </row>
    <row r="12" spans="1:15" ht="12.75">
      <c r="A12" s="26" t="s">
        <v>14</v>
      </c>
      <c r="B12" s="27">
        <v>328206</v>
      </c>
      <c r="C12" s="84">
        <v>0.9789508535090362</v>
      </c>
      <c r="D12" s="27">
        <v>86054</v>
      </c>
      <c r="E12" s="54">
        <v>0.9855806122799583</v>
      </c>
      <c r="F12" s="31">
        <v>215842</v>
      </c>
      <c r="G12" s="54">
        <v>0.9657057720787269</v>
      </c>
      <c r="H12" s="31">
        <v>301896</v>
      </c>
      <c r="I12" s="54">
        <v>0.9712888488514253</v>
      </c>
      <c r="J12" s="31">
        <v>21543</v>
      </c>
      <c r="K12" s="54">
        <v>0.6046478991832496</v>
      </c>
      <c r="L12" s="28">
        <v>323439</v>
      </c>
      <c r="M12" s="53">
        <v>0.9335832979745937</v>
      </c>
      <c r="N12" s="33">
        <v>165805</v>
      </c>
      <c r="O12" s="53">
        <v>1.2254438219686332</v>
      </c>
    </row>
    <row r="13" spans="1:15" ht="13.5" thickBot="1">
      <c r="A13" s="58" t="s">
        <v>15</v>
      </c>
      <c r="B13" s="59">
        <v>340838</v>
      </c>
      <c r="C13" s="85">
        <v>0.9715854346846975</v>
      </c>
      <c r="D13" s="59">
        <v>86371</v>
      </c>
      <c r="E13" s="62">
        <v>0.9791409234675947</v>
      </c>
      <c r="F13" s="63">
        <v>216248</v>
      </c>
      <c r="G13" s="62">
        <v>0.9385315805234993</v>
      </c>
      <c r="H13" s="63">
        <v>302619</v>
      </c>
      <c r="I13" s="62">
        <v>0.9497743407548757</v>
      </c>
      <c r="J13" s="63">
        <v>81014</v>
      </c>
      <c r="K13" s="62">
        <v>13.482110168081212</v>
      </c>
      <c r="L13" s="60">
        <v>383633</v>
      </c>
      <c r="M13" s="61">
        <v>1.1817509726427853</v>
      </c>
      <c r="N13" s="65">
        <v>123011</v>
      </c>
      <c r="O13" s="61">
        <v>0.761786508295299</v>
      </c>
    </row>
    <row r="14" spans="1:15" ht="13.5" thickBot="1">
      <c r="A14" s="42" t="s">
        <v>16</v>
      </c>
      <c r="B14" s="43">
        <v>1041405</v>
      </c>
      <c r="C14" s="79">
        <v>0.9932957153239975</v>
      </c>
      <c r="D14" s="43">
        <v>258105</v>
      </c>
      <c r="E14" s="75">
        <v>0.9880600557376045</v>
      </c>
      <c r="F14" s="44">
        <v>671545</v>
      </c>
      <c r="G14" s="46">
        <v>1.0029900992169285</v>
      </c>
      <c r="H14" s="47">
        <v>929650</v>
      </c>
      <c r="I14" s="46">
        <v>0.9987999144791339</v>
      </c>
      <c r="J14" s="47">
        <v>169400</v>
      </c>
      <c r="K14" s="46">
        <v>1.7781416635176555</v>
      </c>
      <c r="L14" s="44">
        <v>1099050</v>
      </c>
      <c r="M14" s="45">
        <v>1.0711622897854363</v>
      </c>
      <c r="N14" s="49">
        <v>123011</v>
      </c>
      <c r="O14" s="45">
        <v>0.761786508295299</v>
      </c>
    </row>
    <row r="15" spans="1:15" ht="13.5" thickBot="1">
      <c r="A15" s="42" t="s">
        <v>30</v>
      </c>
      <c r="B15" s="43">
        <v>2195890</v>
      </c>
      <c r="C15" s="79">
        <v>1.0044686456056184</v>
      </c>
      <c r="D15" s="43">
        <v>515805</v>
      </c>
      <c r="E15" s="75">
        <v>0.9766037692980563</v>
      </c>
      <c r="F15" s="44">
        <v>1371470</v>
      </c>
      <c r="G15" s="46">
        <v>1.0157005635909855</v>
      </c>
      <c r="H15" s="44">
        <v>1887175</v>
      </c>
      <c r="I15" s="46">
        <v>1.0046544138941416</v>
      </c>
      <c r="J15" s="44">
        <v>341758</v>
      </c>
      <c r="K15" s="46">
        <v>1.1711099841000054</v>
      </c>
      <c r="L15" s="44">
        <v>2228933</v>
      </c>
      <c r="M15" s="45">
        <v>1.0270369025589607</v>
      </c>
      <c r="N15" s="49">
        <v>123011</v>
      </c>
      <c r="O15" s="45">
        <v>0.761786508295299</v>
      </c>
    </row>
    <row r="16" spans="1:15" ht="12.75">
      <c r="A16" s="50" t="s">
        <v>17</v>
      </c>
      <c r="B16" s="51">
        <v>375237</v>
      </c>
      <c r="C16" s="84">
        <v>0.9906541315866592</v>
      </c>
      <c r="D16" s="51">
        <v>91864</v>
      </c>
      <c r="E16" s="54">
        <v>0.9700323118835927</v>
      </c>
      <c r="F16" s="55">
        <v>234434</v>
      </c>
      <c r="G16" s="54">
        <v>1.0720952672761115</v>
      </c>
      <c r="H16" s="20">
        <v>326298</v>
      </c>
      <c r="I16" s="54">
        <v>1.041251424030941</v>
      </c>
      <c r="J16" s="20">
        <v>27354</v>
      </c>
      <c r="K16" s="54">
        <v>0.3340497765185746</v>
      </c>
      <c r="L16" s="52">
        <v>353652</v>
      </c>
      <c r="M16" s="53">
        <v>0.8947393721047319</v>
      </c>
      <c r="N16" s="57">
        <v>144597</v>
      </c>
      <c r="O16" s="53">
        <v>0.9974958609271524</v>
      </c>
    </row>
    <row r="17" spans="1:15" ht="12.75">
      <c r="A17" s="26" t="s">
        <v>18</v>
      </c>
      <c r="B17" s="27">
        <v>359069</v>
      </c>
      <c r="C17" s="84">
        <v>0.9770611620711893</v>
      </c>
      <c r="D17" s="27">
        <v>89237</v>
      </c>
      <c r="E17" s="54">
        <v>0.9740860813657749</v>
      </c>
      <c r="F17" s="31">
        <v>223039</v>
      </c>
      <c r="G17" s="54">
        <v>1.0097288243016886</v>
      </c>
      <c r="H17" s="28">
        <v>312276</v>
      </c>
      <c r="I17" s="54">
        <v>0.9992800023039926</v>
      </c>
      <c r="J17" s="28">
        <v>59783</v>
      </c>
      <c r="K17" s="54">
        <v>0.913889568301333</v>
      </c>
      <c r="L17" s="28">
        <v>372059</v>
      </c>
      <c r="M17" s="53">
        <v>0.9844992418970303</v>
      </c>
      <c r="N17" s="33">
        <v>131609</v>
      </c>
      <c r="O17" s="53">
        <v>0.9779021124510525</v>
      </c>
    </row>
    <row r="18" spans="1:15" ht="13.5" thickBot="1">
      <c r="A18" s="58" t="s">
        <v>19</v>
      </c>
      <c r="B18" s="59">
        <v>385852</v>
      </c>
      <c r="C18" s="82">
        <v>1.0635215514627652</v>
      </c>
      <c r="D18" s="59">
        <v>93784</v>
      </c>
      <c r="E18" s="77">
        <v>1.0813328721319035</v>
      </c>
      <c r="F18" s="60">
        <v>223181</v>
      </c>
      <c r="G18" s="77">
        <v>1.0241277882554847</v>
      </c>
      <c r="H18" s="36">
        <v>316965</v>
      </c>
      <c r="I18" s="77">
        <v>1.0404131914013648</v>
      </c>
      <c r="J18" s="60">
        <v>51824</v>
      </c>
      <c r="K18" s="77">
        <v>0.8109283803026273</v>
      </c>
      <c r="L18" s="60">
        <v>368789</v>
      </c>
      <c r="M18" s="61">
        <v>1.000621337095724</v>
      </c>
      <c r="N18" s="65">
        <v>148671</v>
      </c>
      <c r="O18" s="61">
        <v>1.1540270748595025</v>
      </c>
    </row>
    <row r="19" spans="1:15" ht="13.5" thickBot="1">
      <c r="A19" s="42" t="s">
        <v>20</v>
      </c>
      <c r="B19" s="43">
        <v>1120158</v>
      </c>
      <c r="C19" s="79">
        <v>1.0099866375975808</v>
      </c>
      <c r="D19" s="43">
        <v>274885</v>
      </c>
      <c r="E19" s="75">
        <v>1.0067461901605241</v>
      </c>
      <c r="F19" s="44">
        <v>680655</v>
      </c>
      <c r="G19" s="75">
        <v>1.0352450713479608</v>
      </c>
      <c r="H19" s="44">
        <v>955540</v>
      </c>
      <c r="I19" s="75">
        <v>1.026882673759437</v>
      </c>
      <c r="J19" s="44">
        <v>138961</v>
      </c>
      <c r="K19" s="75">
        <v>0.6579312434602692</v>
      </c>
      <c r="L19" s="44">
        <v>1094501</v>
      </c>
      <c r="M19" s="45">
        <v>0.9586304690935017</v>
      </c>
      <c r="N19" s="49">
        <v>148671</v>
      </c>
      <c r="O19" s="45">
        <v>0.36405866234380013</v>
      </c>
    </row>
    <row r="20" spans="1:15" ht="12.75">
      <c r="A20" s="50" t="s">
        <v>21</v>
      </c>
      <c r="B20" s="19">
        <v>381149</v>
      </c>
      <c r="C20" s="84">
        <v>1.0003096860885334</v>
      </c>
      <c r="D20" s="19">
        <v>84748</v>
      </c>
      <c r="E20" s="54">
        <v>1.007824949458913</v>
      </c>
      <c r="F20" s="23">
        <v>246999</v>
      </c>
      <c r="G20" s="54">
        <v>1.0769099969916158</v>
      </c>
      <c r="H20" s="20">
        <v>331747</v>
      </c>
      <c r="I20" s="54">
        <v>1.0583763227829728</v>
      </c>
      <c r="J20" s="20">
        <v>68833</v>
      </c>
      <c r="K20" s="54">
        <v>1.3810240359536134</v>
      </c>
      <c r="L20" s="20">
        <v>400583</v>
      </c>
      <c r="M20" s="53">
        <v>1.1026504923050668</v>
      </c>
      <c r="N20" s="25">
        <v>129280</v>
      </c>
      <c r="O20" s="53">
        <v>0.8821442218461707</v>
      </c>
    </row>
    <row r="21" spans="1:15" ht="12.75">
      <c r="A21" s="26" t="s">
        <v>22</v>
      </c>
      <c r="B21" s="51">
        <v>388658</v>
      </c>
      <c r="C21" s="84">
        <v>1.0306059673946477</v>
      </c>
      <c r="D21" s="51">
        <v>93915</v>
      </c>
      <c r="E21" s="54">
        <v>1.0749974245389924</v>
      </c>
      <c r="F21" s="55">
        <v>241477</v>
      </c>
      <c r="G21" s="54">
        <v>0.9952232974496777</v>
      </c>
      <c r="H21" s="52">
        <v>335392</v>
      </c>
      <c r="I21" s="54">
        <v>1.016342473765072</v>
      </c>
      <c r="J21" s="52">
        <v>30612</v>
      </c>
      <c r="K21" s="54">
        <v>0.5109579209160254</v>
      </c>
      <c r="L21" s="52">
        <v>366004</v>
      </c>
      <c r="M21" s="53">
        <v>0.93868841527532</v>
      </c>
      <c r="N21" s="57">
        <v>151933</v>
      </c>
      <c r="O21" s="53">
        <v>1.1357863182052643</v>
      </c>
    </row>
    <row r="22" spans="1:15" ht="13.5" thickBot="1">
      <c r="A22" s="58" t="s">
        <v>23</v>
      </c>
      <c r="B22" s="59">
        <v>403863</v>
      </c>
      <c r="C22" s="85">
        <v>1.0108199429343745</v>
      </c>
      <c r="D22" s="59">
        <v>92745</v>
      </c>
      <c r="E22" s="62">
        <v>1.0026161313687123</v>
      </c>
      <c r="F22" s="63">
        <v>232321</v>
      </c>
      <c r="G22" s="78">
        <v>1.0066162898515558</v>
      </c>
      <c r="H22" s="60">
        <v>325066</v>
      </c>
      <c r="I22" s="78">
        <v>1.005471748887246</v>
      </c>
      <c r="J22" s="60">
        <v>89139</v>
      </c>
      <c r="K22" s="78">
        <v>1.6839013147952244</v>
      </c>
      <c r="L22" s="60">
        <v>414203</v>
      </c>
      <c r="M22" s="61">
        <v>1.1009215034300552</v>
      </c>
      <c r="N22" s="65">
        <v>141588</v>
      </c>
      <c r="O22" s="61">
        <v>0.9014382214186122</v>
      </c>
    </row>
    <row r="23" spans="1:15" ht="13.5" thickBot="1">
      <c r="A23" s="42" t="s">
        <v>24</v>
      </c>
      <c r="B23" s="43">
        <v>1173670</v>
      </c>
      <c r="C23" s="79">
        <v>1.0138059769177679</v>
      </c>
      <c r="D23" s="43">
        <v>271408</v>
      </c>
      <c r="E23" s="46">
        <v>1.0282319780569489</v>
      </c>
      <c r="F23" s="47">
        <v>720797</v>
      </c>
      <c r="G23" s="46">
        <v>1.0256236224528272</v>
      </c>
      <c r="H23" s="47">
        <v>992205</v>
      </c>
      <c r="I23" s="46">
        <v>1.0263357969268008</v>
      </c>
      <c r="J23" s="47">
        <v>188584</v>
      </c>
      <c r="K23" s="46">
        <v>1.1591687206879384</v>
      </c>
      <c r="L23" s="47">
        <v>1180790</v>
      </c>
      <c r="M23" s="46">
        <v>1.0454705631316217</v>
      </c>
      <c r="N23" s="49">
        <v>141588</v>
      </c>
      <c r="O23" s="45">
        <v>0.9014382214186122</v>
      </c>
    </row>
    <row r="24" spans="1:15" ht="13.5" thickBot="1">
      <c r="A24" s="42" t="s">
        <v>118</v>
      </c>
      <c r="B24" s="43">
        <v>2293828</v>
      </c>
      <c r="C24" s="79">
        <v>1.011937255185685</v>
      </c>
      <c r="D24" s="43">
        <v>546293</v>
      </c>
      <c r="E24" s="46">
        <v>1.0173072947994317</v>
      </c>
      <c r="F24" s="47">
        <v>1401452</v>
      </c>
      <c r="G24" s="46">
        <v>1.0302741144963026</v>
      </c>
      <c r="H24" s="47">
        <v>1947745</v>
      </c>
      <c r="I24" s="46">
        <v>1.0266040152429543</v>
      </c>
      <c r="J24" s="47">
        <v>327545</v>
      </c>
      <c r="K24" s="46">
        <v>0.876027686695302</v>
      </c>
      <c r="L24" s="47">
        <v>2275291</v>
      </c>
      <c r="M24" s="46">
        <v>1.0018153654859525</v>
      </c>
      <c r="N24" s="49">
        <v>141588</v>
      </c>
      <c r="O24" s="45">
        <v>0.9014382214186122</v>
      </c>
    </row>
    <row r="25" spans="1:15" ht="13.5" thickBot="1">
      <c r="A25" s="42" t="s">
        <v>137</v>
      </c>
      <c r="B25" s="43">
        <v>4489718</v>
      </c>
      <c r="C25" s="79">
        <v>1.00827058382309</v>
      </c>
      <c r="D25" s="43">
        <v>1062098</v>
      </c>
      <c r="E25" s="75">
        <v>0.9971243783803575</v>
      </c>
      <c r="F25" s="44">
        <v>2772922</v>
      </c>
      <c r="G25" s="75">
        <v>1.0230142248355587</v>
      </c>
      <c r="H25" s="44">
        <v>3834920</v>
      </c>
      <c r="I25" s="75">
        <v>1.01568397082185</v>
      </c>
      <c r="J25" s="44">
        <v>669303</v>
      </c>
      <c r="K25" s="75">
        <v>1.0053791222161803</v>
      </c>
      <c r="L25" s="44">
        <v>4504223</v>
      </c>
      <c r="M25" s="75">
        <v>1.0141393841254516</v>
      </c>
      <c r="N25" s="49">
        <v>141588</v>
      </c>
      <c r="O25" s="45">
        <v>0.9014382214186122</v>
      </c>
    </row>
    <row r="26" spans="1:15" ht="12.75">
      <c r="A26" s="66">
        <v>39448</v>
      </c>
      <c r="B26" s="51">
        <v>402530</v>
      </c>
      <c r="C26" s="84">
        <v>0.9910284754809515</v>
      </c>
      <c r="D26" s="51">
        <v>92650</v>
      </c>
      <c r="E26" s="54">
        <v>1.030532228463378</v>
      </c>
      <c r="F26" s="55">
        <v>237662</v>
      </c>
      <c r="G26" s="54">
        <v>1.0044503801630538</v>
      </c>
      <c r="H26" s="55">
        <v>330312</v>
      </c>
      <c r="I26" s="54">
        <v>1.011941889747376</v>
      </c>
      <c r="J26" s="55">
        <v>59119</v>
      </c>
      <c r="K26" s="54">
        <v>1.278303926656288</v>
      </c>
      <c r="L26" s="52">
        <v>389431</v>
      </c>
      <c r="M26" s="53">
        <v>1.0449978801165667</v>
      </c>
      <c r="N26" s="57">
        <v>154687</v>
      </c>
      <c r="O26" s="53">
        <v>0.8159457748707669</v>
      </c>
    </row>
    <row r="27" spans="1:15" ht="12.75">
      <c r="A27" s="26" t="s">
        <v>11</v>
      </c>
      <c r="B27" s="27">
        <v>374925</v>
      </c>
      <c r="C27" s="84">
        <v>1.0211237876836008</v>
      </c>
      <c r="D27" s="27">
        <v>86231</v>
      </c>
      <c r="E27" s="54">
        <v>1.0304728671980496</v>
      </c>
      <c r="F27" s="31">
        <v>225436</v>
      </c>
      <c r="G27" s="54">
        <v>0.9597309436131037</v>
      </c>
      <c r="H27" s="31">
        <v>311667</v>
      </c>
      <c r="I27" s="54">
        <v>0.9783128672593039</v>
      </c>
      <c r="J27" s="31">
        <v>56577</v>
      </c>
      <c r="K27" s="54">
        <v>0.7892886538971275</v>
      </c>
      <c r="L27" s="28">
        <v>368244</v>
      </c>
      <c r="M27" s="29">
        <v>0.9435935806404497</v>
      </c>
      <c r="N27" s="33">
        <v>161369</v>
      </c>
      <c r="O27" s="29">
        <v>0.9692355742953073</v>
      </c>
    </row>
    <row r="28" spans="1:15" ht="13.5" thickBot="1">
      <c r="A28" s="58" t="s">
        <v>12</v>
      </c>
      <c r="B28" s="59">
        <v>374640</v>
      </c>
      <c r="C28" s="85">
        <v>0.9829407412460448</v>
      </c>
      <c r="D28" s="59">
        <v>87332</v>
      </c>
      <c r="E28" s="62">
        <v>1.0382576027771833</v>
      </c>
      <c r="F28" s="63">
        <v>241817</v>
      </c>
      <c r="G28" s="62">
        <v>1.0586460964622342</v>
      </c>
      <c r="H28" s="63">
        <v>329149</v>
      </c>
      <c r="I28" s="62">
        <v>1.0531588462092245</v>
      </c>
      <c r="J28" s="63">
        <v>80691</v>
      </c>
      <c r="K28" s="62">
        <v>1.4825001377941907</v>
      </c>
      <c r="L28" s="60">
        <v>409840</v>
      </c>
      <c r="M28" s="61">
        <v>1.1168397989993568</v>
      </c>
      <c r="N28" s="41">
        <v>126169</v>
      </c>
      <c r="O28" s="61">
        <v>0.6984206942745323</v>
      </c>
    </row>
    <row r="29" spans="1:15" ht="13.5" thickBot="1">
      <c r="A29" s="42" t="s">
        <v>25</v>
      </c>
      <c r="B29" s="43">
        <v>1152095</v>
      </c>
      <c r="C29" s="79">
        <v>0.9979298128602797</v>
      </c>
      <c r="D29" s="43">
        <v>266213</v>
      </c>
      <c r="E29" s="46">
        <v>1.033034536282499</v>
      </c>
      <c r="F29" s="47">
        <v>704915</v>
      </c>
      <c r="G29" s="46">
        <v>1.0071293352859234</v>
      </c>
      <c r="H29" s="47">
        <v>971128</v>
      </c>
      <c r="I29" s="46">
        <v>1.0142064175870082</v>
      </c>
      <c r="J29" s="47">
        <v>196387</v>
      </c>
      <c r="K29" s="46">
        <v>1.1394133141484584</v>
      </c>
      <c r="L29" s="44">
        <v>1167515</v>
      </c>
      <c r="M29" s="45">
        <v>1.0333061033753053</v>
      </c>
      <c r="N29" s="49">
        <v>126169</v>
      </c>
      <c r="O29" s="45">
        <v>0.6984206942745323</v>
      </c>
    </row>
    <row r="30" spans="1:15" ht="13.5" thickBot="1">
      <c r="A30" s="67" t="s">
        <v>138</v>
      </c>
      <c r="B30" s="68">
        <v>4487328</v>
      </c>
      <c r="C30" s="79">
        <v>1.0039465841911113</v>
      </c>
      <c r="D30" s="68">
        <v>1070611</v>
      </c>
      <c r="E30" s="71">
        <v>1.0139101051875943</v>
      </c>
      <c r="F30" s="72">
        <v>2777912</v>
      </c>
      <c r="G30" s="71">
        <v>1.0176474747219424</v>
      </c>
      <c r="H30" s="72">
        <v>3848523</v>
      </c>
      <c r="I30" s="71">
        <v>1.0166318765879412</v>
      </c>
      <c r="J30" s="72">
        <v>693332</v>
      </c>
      <c r="K30" s="71">
        <v>1.0807576957370262</v>
      </c>
      <c r="L30" s="69">
        <v>4541856</v>
      </c>
      <c r="M30" s="70">
        <v>1.0259245020313588</v>
      </c>
      <c r="N30" s="74">
        <v>126169</v>
      </c>
      <c r="O30" s="70">
        <v>0.6984206942745323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26" sqref="B26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136</v>
      </c>
      <c r="B5" s="43">
        <v>4552357</v>
      </c>
      <c r="C5" s="79">
        <v>1.013223623530585</v>
      </c>
      <c r="D5" s="43">
        <v>1055080</v>
      </c>
      <c r="E5" s="46">
        <v>1.0001602030882226</v>
      </c>
      <c r="F5" s="47">
        <v>2732345</v>
      </c>
      <c r="G5" s="46">
        <v>1.007288649083859</v>
      </c>
      <c r="H5" s="47">
        <v>3797425</v>
      </c>
      <c r="I5" s="46">
        <v>1.0082140201200747</v>
      </c>
      <c r="J5" s="47">
        <v>755790</v>
      </c>
      <c r="K5" s="46">
        <v>1.0795457791744036</v>
      </c>
      <c r="L5" s="44">
        <v>4553215</v>
      </c>
      <c r="M5" s="45">
        <v>1.0214533205760519</v>
      </c>
      <c r="N5" s="49">
        <v>145593</v>
      </c>
      <c r="O5" s="45">
        <v>0.9940327855421358</v>
      </c>
    </row>
    <row r="6" spans="1:15" ht="12.75">
      <c r="A6" s="66">
        <v>38718</v>
      </c>
      <c r="B6" s="51">
        <v>403805</v>
      </c>
      <c r="C6" s="84">
        <v>0.9699622877182869</v>
      </c>
      <c r="D6" s="51">
        <v>92642</v>
      </c>
      <c r="E6" s="54">
        <v>1.0164578350266618</v>
      </c>
      <c r="F6" s="55">
        <v>223428</v>
      </c>
      <c r="G6" s="54">
        <v>0.9896835978507864</v>
      </c>
      <c r="H6" s="55">
        <v>316070</v>
      </c>
      <c r="I6" s="54">
        <v>0.9973840245630311</v>
      </c>
      <c r="J6" s="55">
        <v>53655</v>
      </c>
      <c r="K6" s="54">
        <v>0.6808491739207675</v>
      </c>
      <c r="L6" s="52">
        <v>369725</v>
      </c>
      <c r="M6" s="53">
        <v>0.9343450297570159</v>
      </c>
      <c r="N6" s="57">
        <v>179683</v>
      </c>
      <c r="O6" s="53">
        <v>1.0754759895375074</v>
      </c>
    </row>
    <row r="7" spans="1:15" ht="12.75">
      <c r="A7" s="26" t="s">
        <v>11</v>
      </c>
      <c r="B7" s="27">
        <v>363453</v>
      </c>
      <c r="C7" s="82">
        <v>0.9682191255331222</v>
      </c>
      <c r="D7" s="27">
        <v>86534</v>
      </c>
      <c r="E7" s="30">
        <v>1.0012727945940942</v>
      </c>
      <c r="F7" s="31">
        <v>220436</v>
      </c>
      <c r="G7" s="30">
        <v>0.9622118528283273</v>
      </c>
      <c r="H7" s="31">
        <v>306970</v>
      </c>
      <c r="I7" s="30">
        <v>0.9729111268172554</v>
      </c>
      <c r="J7" s="31">
        <v>63724</v>
      </c>
      <c r="K7" s="30">
        <v>1.1119176409003664</v>
      </c>
      <c r="L7" s="28">
        <v>370694</v>
      </c>
      <c r="M7" s="29">
        <v>0.9942788478302269</v>
      </c>
      <c r="N7" s="33">
        <v>172444</v>
      </c>
      <c r="O7" s="29">
        <v>1.016595039763248</v>
      </c>
    </row>
    <row r="8" spans="1:15" ht="13.5" thickBot="1">
      <c r="A8" s="58" t="s">
        <v>12</v>
      </c>
      <c r="B8" s="59">
        <v>370429</v>
      </c>
      <c r="C8" s="85">
        <v>0.9584613036019696</v>
      </c>
      <c r="D8" s="59">
        <v>87762</v>
      </c>
      <c r="E8" s="62">
        <v>0.9930524124196615</v>
      </c>
      <c r="F8" s="63">
        <v>236863</v>
      </c>
      <c r="G8" s="62">
        <v>0.9979187468665344</v>
      </c>
      <c r="H8" s="63">
        <v>324625</v>
      </c>
      <c r="I8" s="62">
        <v>0.9965984410544833</v>
      </c>
      <c r="J8" s="63">
        <v>79177</v>
      </c>
      <c r="K8" s="62">
        <v>0.9212519634650067</v>
      </c>
      <c r="L8" s="60">
        <v>403802</v>
      </c>
      <c r="M8" s="61">
        <v>0.9808685428903172</v>
      </c>
      <c r="N8" s="41">
        <v>139078</v>
      </c>
      <c r="O8" s="61">
        <v>0.962917318636886</v>
      </c>
    </row>
    <row r="9" spans="1:15" ht="13.5" thickBot="1">
      <c r="A9" s="42" t="s">
        <v>25</v>
      </c>
      <c r="B9" s="43">
        <v>1137687</v>
      </c>
      <c r="C9" s="79">
        <v>0.9656341667119344</v>
      </c>
      <c r="D9" s="43">
        <v>266938</v>
      </c>
      <c r="E9" s="46">
        <v>1.0037451775199104</v>
      </c>
      <c r="F9" s="47">
        <v>680727</v>
      </c>
      <c r="G9" s="46">
        <v>0.9834153656348462</v>
      </c>
      <c r="H9" s="47">
        <v>947665</v>
      </c>
      <c r="I9" s="46">
        <v>0.9890580692564518</v>
      </c>
      <c r="J9" s="47">
        <v>196556</v>
      </c>
      <c r="K9" s="46">
        <v>0.8851441720968563</v>
      </c>
      <c r="L9" s="44">
        <v>1144221</v>
      </c>
      <c r="M9" s="45">
        <v>0.9695062743071149</v>
      </c>
      <c r="N9" s="49">
        <v>139078</v>
      </c>
      <c r="O9" s="45">
        <v>0.962917318636886</v>
      </c>
    </row>
    <row r="10" spans="1:15" ht="13.5" thickBot="1">
      <c r="A10" s="67" t="s">
        <v>132</v>
      </c>
      <c r="B10" s="68">
        <v>4511868</v>
      </c>
      <c r="C10" s="79">
        <v>0.9938411763617476</v>
      </c>
      <c r="D10" s="68">
        <v>1056076</v>
      </c>
      <c r="E10" s="71">
        <v>0.991992305098342</v>
      </c>
      <c r="F10" s="72">
        <v>2720865</v>
      </c>
      <c r="G10" s="71">
        <v>0.9980163395228577</v>
      </c>
      <c r="H10" s="72">
        <v>3786941</v>
      </c>
      <c r="I10" s="71">
        <v>0.9989625083819721</v>
      </c>
      <c r="J10" s="72">
        <v>730285</v>
      </c>
      <c r="K10" s="71">
        <v>0.968870273791408</v>
      </c>
      <c r="L10" s="69">
        <v>4517226</v>
      </c>
      <c r="M10" s="70">
        <v>0.9939715571566662</v>
      </c>
      <c r="N10" s="74">
        <v>139078</v>
      </c>
      <c r="O10" s="70">
        <v>0.962917318636886</v>
      </c>
    </row>
    <row r="11" spans="1:15" ht="12.75">
      <c r="A11" s="50" t="s">
        <v>13</v>
      </c>
      <c r="B11" s="51">
        <v>362365</v>
      </c>
      <c r="C11" s="84">
        <f>B11/'2005'!B11</f>
        <v>0.9699303263659699</v>
      </c>
      <c r="D11" s="51">
        <v>85700</v>
      </c>
      <c r="E11" s="54">
        <f>D11/'2005'!D11</f>
        <v>1.0597647989909358</v>
      </c>
      <c r="F11" s="55">
        <v>215625</v>
      </c>
      <c r="G11" s="54">
        <f>F11/'2005'!F11</f>
        <v>0.9050671166293097</v>
      </c>
      <c r="H11" s="55">
        <v>301325</v>
      </c>
      <c r="I11" s="54">
        <f>H11/'2005'!H11</f>
        <v>0.9442698262975974</v>
      </c>
      <c r="J11" s="55">
        <v>53630</v>
      </c>
      <c r="K11" s="54">
        <f>J11/'2005'!J11</f>
        <v>0.8070608418232984</v>
      </c>
      <c r="L11" s="52">
        <v>354955</v>
      </c>
      <c r="M11" s="53">
        <f>L11/'2005'!L11</f>
        <v>0.9206219524846976</v>
      </c>
      <c r="N11" s="25">
        <v>146490</v>
      </c>
      <c r="O11" s="53">
        <f>N11/'2005'!N11</f>
        <v>1.1059688646624488</v>
      </c>
    </row>
    <row r="12" spans="1:15" ht="12.75">
      <c r="A12" s="26" t="s">
        <v>14</v>
      </c>
      <c r="B12" s="27">
        <v>335263</v>
      </c>
      <c r="C12" s="84">
        <f>B12/'2005'!B12</f>
        <v>0.909074393431599</v>
      </c>
      <c r="D12" s="27">
        <v>87313</v>
      </c>
      <c r="E12" s="54">
        <f>D12/'2005'!D12</f>
        <v>0.9813978059527021</v>
      </c>
      <c r="F12" s="31">
        <v>223507</v>
      </c>
      <c r="G12" s="54">
        <f>F12/'2005'!F12</f>
        <v>1.0273066563709403</v>
      </c>
      <c r="H12" s="31">
        <v>310820</v>
      </c>
      <c r="I12" s="54">
        <f>H12/'2005'!H12</f>
        <v>1.013982135750031</v>
      </c>
      <c r="J12" s="31">
        <v>35629</v>
      </c>
      <c r="K12" s="54">
        <f>J12/'2005'!J12</f>
        <v>0.5888896234835213</v>
      </c>
      <c r="L12" s="28">
        <v>346449</v>
      </c>
      <c r="M12" s="53">
        <f>L12/'2005'!L12</f>
        <v>0.9439101341557776</v>
      </c>
      <c r="N12" s="33">
        <v>135302</v>
      </c>
      <c r="O12" s="53">
        <f>N12/'2005'!N12</f>
        <v>1.008091434702271</v>
      </c>
    </row>
    <row r="13" spans="1:15" ht="13.5" thickBot="1">
      <c r="A13" s="58" t="s">
        <v>15</v>
      </c>
      <c r="B13" s="59">
        <v>350806</v>
      </c>
      <c r="C13" s="85">
        <f>B13/'2005'!B13</f>
        <v>1.0524158951682097</v>
      </c>
      <c r="D13" s="59">
        <v>88211</v>
      </c>
      <c r="E13" s="62">
        <f>D13/'2005'!D13</f>
        <v>1.0319489939167057</v>
      </c>
      <c r="F13" s="63">
        <v>230411</v>
      </c>
      <c r="G13" s="62">
        <f>F13/'2005'!F13</f>
        <v>1.0896300920277313</v>
      </c>
      <c r="H13" s="63">
        <v>318622</v>
      </c>
      <c r="I13" s="62">
        <f>H13/'2005'!H13</f>
        <v>1.0380663195824564</v>
      </c>
      <c r="J13" s="63">
        <v>6009</v>
      </c>
      <c r="K13" s="62">
        <f>J13/'2005'!J13</f>
        <v>0.13008182880893623</v>
      </c>
      <c r="L13" s="60">
        <v>324631</v>
      </c>
      <c r="M13" s="61">
        <f>L13/'2005'!L13</f>
        <v>0.9192908034389407</v>
      </c>
      <c r="N13" s="65">
        <v>161477</v>
      </c>
      <c r="O13" s="61">
        <f>N13/'2005'!N13</f>
        <v>1.411290181614781</v>
      </c>
    </row>
    <row r="14" spans="1:15" ht="13.5" thickBot="1">
      <c r="A14" s="42" t="s">
        <v>16</v>
      </c>
      <c r="B14" s="43">
        <f>SUM(B11:B13)</f>
        <v>1048434</v>
      </c>
      <c r="C14" s="79">
        <f>B14/'2005'!B14</f>
        <v>0.9746265090929035</v>
      </c>
      <c r="D14" s="43">
        <f>SUM(D11:D13)</f>
        <v>261224</v>
      </c>
      <c r="E14" s="46">
        <f>D14/'2005'!D14</f>
        <v>1.0231439594226739</v>
      </c>
      <c r="F14" s="47">
        <f>SUM(F11:F13)</f>
        <v>669543</v>
      </c>
      <c r="G14" s="46">
        <f>F14/'2005'!F14</f>
        <v>1.0034124322234312</v>
      </c>
      <c r="H14" s="44">
        <f>SUM(H11:H13)</f>
        <v>930767</v>
      </c>
      <c r="I14" s="46">
        <f>H14/'2005'!H14</f>
        <v>0.9980548606501741</v>
      </c>
      <c r="J14" s="44">
        <f>SUM(J11:J13)</f>
        <v>95268</v>
      </c>
      <c r="K14" s="46">
        <f>J14/'2005'!J14</f>
        <v>0.5502145575724673</v>
      </c>
      <c r="L14" s="44">
        <f>SUM(L11:L13)</f>
        <v>1026035</v>
      </c>
      <c r="M14" s="45">
        <f>L14/'2005'!L14</f>
        <v>0.9279271213173583</v>
      </c>
      <c r="N14" s="49">
        <f>N13</f>
        <v>161477</v>
      </c>
      <c r="O14" s="45">
        <f>N14/'2005'!N14</f>
        <v>1.411290181614781</v>
      </c>
    </row>
    <row r="15" spans="1:15" ht="13.5" thickBot="1">
      <c r="A15" s="42" t="s">
        <v>30</v>
      </c>
      <c r="B15" s="43">
        <f>SUM(B6:B8,B11:B13)</f>
        <v>2186121</v>
      </c>
      <c r="C15" s="79">
        <f>B15/'2005'!B15</f>
        <v>0.96992597292255</v>
      </c>
      <c r="D15" s="43">
        <f>SUM(D6:D8,D11:D13)</f>
        <v>528162</v>
      </c>
      <c r="E15" s="46">
        <f>D15/'2005'!D15</f>
        <v>1.0132468245030761</v>
      </c>
      <c r="F15" s="44">
        <f>SUM(F6:F8,F11:F13)</f>
        <v>1350270</v>
      </c>
      <c r="G15" s="46">
        <f>F15/'2005'!F15</f>
        <v>0.9932304650404973</v>
      </c>
      <c r="H15" s="44">
        <f>SUM(H6:H8,H11:H13)</f>
        <v>1878432</v>
      </c>
      <c r="I15" s="46">
        <f>H15/'2005'!H15</f>
        <v>0.9934956339614858</v>
      </c>
      <c r="J15" s="44">
        <f>SUM(J6:J8,J11:J13)</f>
        <v>291824</v>
      </c>
      <c r="K15" s="46">
        <f>J15/'2005'!J15</f>
        <v>0.738406105139572</v>
      </c>
      <c r="L15" s="44">
        <f>SUM(L6:L8,L11:L13)</f>
        <v>2170256</v>
      </c>
      <c r="M15" s="45">
        <f>L15/'2005'!L15</f>
        <v>0.9493940780546104</v>
      </c>
      <c r="N15" s="49">
        <f>N13</f>
        <v>161477</v>
      </c>
      <c r="O15" s="45">
        <f>N15/'2005'!N15</f>
        <v>1.411290181614781</v>
      </c>
    </row>
    <row r="16" spans="1:15" ht="12.75">
      <c r="A16" s="50" t="s">
        <v>17</v>
      </c>
      <c r="B16" s="51">
        <v>378777</v>
      </c>
      <c r="C16" s="84">
        <f>B16/'2005'!B16</f>
        <v>1.0057005549212754</v>
      </c>
      <c r="D16" s="51">
        <v>94702</v>
      </c>
      <c r="E16" s="54">
        <f>D16/'2005'!D16</f>
        <v>1.0711078436916812</v>
      </c>
      <c r="F16" s="55">
        <v>218669</v>
      </c>
      <c r="G16" s="54">
        <f>F16/'2005'!F16</f>
        <v>0.9696987166410941</v>
      </c>
      <c r="H16" s="20">
        <v>313371</v>
      </c>
      <c r="I16" s="54">
        <f>H16/'2005'!H16</f>
        <v>0.9982606867420369</v>
      </c>
      <c r="J16" s="20">
        <v>81886</v>
      </c>
      <c r="K16" s="54">
        <f>J16/'2005'!J16</f>
        <v>1.9302265280626076</v>
      </c>
      <c r="L16" s="52">
        <v>395257</v>
      </c>
      <c r="M16" s="53">
        <f>L16/'2005'!L16</f>
        <v>1.1092131110736936</v>
      </c>
      <c r="N16" s="57">
        <v>144960</v>
      </c>
      <c r="O16" s="53">
        <f>N16/'2005'!N16</f>
        <v>1.0760973654321537</v>
      </c>
    </row>
    <row r="17" spans="1:15" ht="12.75">
      <c r="A17" s="26" t="s">
        <v>18</v>
      </c>
      <c r="B17" s="27">
        <v>367499</v>
      </c>
      <c r="C17" s="84">
        <f>B17/'2005'!B17</f>
        <v>0.9666625457357572</v>
      </c>
      <c r="D17" s="27">
        <v>91611</v>
      </c>
      <c r="E17" s="54">
        <f>D17/'2005'!D17</f>
        <v>0.995999086748062</v>
      </c>
      <c r="F17" s="31">
        <v>220890</v>
      </c>
      <c r="G17" s="54">
        <f>F17/'2005'!F17</f>
        <v>0.9584701966927159</v>
      </c>
      <c r="H17" s="28">
        <v>312501</v>
      </c>
      <c r="I17" s="54">
        <f>H17/'2005'!H17</f>
        <v>0.9691756605880164</v>
      </c>
      <c r="J17" s="28">
        <v>65416</v>
      </c>
      <c r="K17" s="54">
        <f>J17/'2005'!J17</f>
        <v>1.1732128125112091</v>
      </c>
      <c r="L17" s="28">
        <v>377917</v>
      </c>
      <c r="M17" s="53">
        <f>L17/'2005'!L17</f>
        <v>0.9992570029455471</v>
      </c>
      <c r="N17" s="33">
        <v>134583</v>
      </c>
      <c r="O17" s="53">
        <f>N17/'2005'!N17</f>
        <v>0.9846143716254774</v>
      </c>
    </row>
    <row r="18" spans="1:15" ht="13.5" thickBot="1">
      <c r="A18" s="58" t="s">
        <v>19</v>
      </c>
      <c r="B18" s="59">
        <v>362806</v>
      </c>
      <c r="C18" s="82">
        <f>B18/'2005'!B18</f>
        <v>0.9534854995335147</v>
      </c>
      <c r="D18" s="59">
        <v>86730</v>
      </c>
      <c r="E18" s="77">
        <f>D18/'2005'!D18</f>
        <v>0.995683420200675</v>
      </c>
      <c r="F18" s="60">
        <v>217923</v>
      </c>
      <c r="G18" s="77">
        <f>F18/'2005'!F18</f>
        <v>0.984419890501057</v>
      </c>
      <c r="H18" s="36">
        <v>304653</v>
      </c>
      <c r="I18" s="77">
        <f>H18/'2005'!H18</f>
        <v>0.9876004123470717</v>
      </c>
      <c r="J18" s="60">
        <v>63907</v>
      </c>
      <c r="K18" s="77">
        <f>J18/'2005'!J18</f>
        <v>1.221090645062672</v>
      </c>
      <c r="L18" s="60">
        <v>368560</v>
      </c>
      <c r="M18" s="61">
        <f>L18/'2005'!L18</f>
        <v>1.0214681248510313</v>
      </c>
      <c r="N18" s="65">
        <v>128828</v>
      </c>
      <c r="O18" s="61">
        <f>N18/'2005'!N18</f>
        <v>0.8241458062782678</v>
      </c>
    </row>
    <row r="19" spans="1:15" ht="13.5" thickBot="1">
      <c r="A19" s="42" t="s">
        <v>20</v>
      </c>
      <c r="B19" s="43">
        <f>SUM(B16:B18)</f>
        <v>1109082</v>
      </c>
      <c r="C19" s="79">
        <f>B19/'2005'!B19</f>
        <v>0.9751817449626662</v>
      </c>
      <c r="D19" s="43">
        <f>SUM(D16:D18)</f>
        <v>273043</v>
      </c>
      <c r="E19" s="75">
        <f>D19/'2005'!D19</f>
        <v>1.0207214953271029</v>
      </c>
      <c r="F19" s="44">
        <f>SUM(F16:F18)</f>
        <v>657482</v>
      </c>
      <c r="G19" s="75">
        <f>F19/'2005'!F19</f>
        <v>0.9706895406261303</v>
      </c>
      <c r="H19" s="44">
        <f>SUM(H16:H18)</f>
        <v>930525</v>
      </c>
      <c r="I19" s="75">
        <f>H19/'2005'!H19</f>
        <v>0.9848544984044834</v>
      </c>
      <c r="J19" s="44">
        <f>SUM(J16:J18)</f>
        <v>211209</v>
      </c>
      <c r="K19" s="75">
        <f>J19/'2005'!J19</f>
        <v>1.4032235561431599</v>
      </c>
      <c r="L19" s="44">
        <f>SUM(L16:L18)</f>
        <v>1141734</v>
      </c>
      <c r="M19" s="45">
        <f>L19/'2005'!L19</f>
        <v>1.042344378793301</v>
      </c>
      <c r="N19" s="49">
        <f>SUM(N16:N18)</f>
        <v>408371</v>
      </c>
      <c r="O19" s="45">
        <f>N19/'2005'!N19</f>
        <v>2.612454179647767</v>
      </c>
    </row>
    <row r="20" spans="1:15" ht="12.75">
      <c r="A20" s="50" t="s">
        <v>21</v>
      </c>
      <c r="B20" s="19">
        <v>381031</v>
      </c>
      <c r="C20" s="84">
        <f>B20/'2005'!B20</f>
        <v>1.0048126875629606</v>
      </c>
      <c r="D20" s="19">
        <v>84090</v>
      </c>
      <c r="E20" s="54">
        <f>D20/'2005'!D20</f>
        <v>0.9760542291040358</v>
      </c>
      <c r="F20" s="23">
        <v>229359</v>
      </c>
      <c r="G20" s="54">
        <f>F20/'2005'!F20</f>
        <v>0.9945450682300091</v>
      </c>
      <c r="H20" s="20">
        <v>313449</v>
      </c>
      <c r="I20" s="54">
        <f>H20/'2005'!H20</f>
        <v>0.9895160526565016</v>
      </c>
      <c r="J20" s="20">
        <v>49842</v>
      </c>
      <c r="K20" s="54">
        <f>J20/'2005'!J20</f>
        <v>1.1342420863391212</v>
      </c>
      <c r="L20" s="20">
        <v>363291</v>
      </c>
      <c r="M20" s="53">
        <f>L20/'2005'!L20</f>
        <v>1.0071469561673685</v>
      </c>
      <c r="N20" s="25">
        <v>146552</v>
      </c>
      <c r="O20" s="53">
        <f>N20/'2005'!N20</f>
        <v>0.8380625607594213</v>
      </c>
    </row>
    <row r="21" spans="1:15" ht="12.75">
      <c r="A21" s="26" t="s">
        <v>22</v>
      </c>
      <c r="B21" s="51">
        <v>377116</v>
      </c>
      <c r="C21" s="84">
        <f>B21/'2005'!B21</f>
        <v>0.9829842249585553</v>
      </c>
      <c r="D21" s="51">
        <v>87363</v>
      </c>
      <c r="E21" s="54">
        <f>D21/'2005'!D21</f>
        <v>0.9999313257562751</v>
      </c>
      <c r="F21" s="55">
        <v>242636</v>
      </c>
      <c r="G21" s="54">
        <f>F21/'2005'!F21</f>
        <v>1.0315367021231368</v>
      </c>
      <c r="H21" s="52">
        <v>329999</v>
      </c>
      <c r="I21" s="54">
        <f>H21/'2005'!H21</f>
        <v>1.022976747358077</v>
      </c>
      <c r="J21" s="52">
        <v>59911</v>
      </c>
      <c r="K21" s="54">
        <f>J21/'2005'!J21</f>
        <v>0.6176073398278439</v>
      </c>
      <c r="L21" s="52">
        <v>389910</v>
      </c>
      <c r="M21" s="53">
        <f>L21/'2005'!L21</f>
        <v>0.929259852428073</v>
      </c>
      <c r="N21" s="57">
        <v>133769</v>
      </c>
      <c r="O21" s="53">
        <f>N21/'2005'!N21</f>
        <v>0.9629280372015347</v>
      </c>
    </row>
    <row r="22" spans="1:15" ht="13.5" thickBot="1">
      <c r="A22" s="58" t="s">
        <v>23</v>
      </c>
      <c r="B22" s="59">
        <v>399540</v>
      </c>
      <c r="C22" s="85">
        <f>B22/'2005'!B22</f>
        <v>1.0031283423802517</v>
      </c>
      <c r="D22" s="59">
        <v>92503</v>
      </c>
      <c r="E22" s="62">
        <f>D22/'2005'!D22</f>
        <v>0.9967888277065979</v>
      </c>
      <c r="F22" s="63">
        <v>230794</v>
      </c>
      <c r="G22" s="78">
        <f>F22/'2005'!F22</f>
        <v>1.0047539855987322</v>
      </c>
      <c r="H22" s="60">
        <v>323297</v>
      </c>
      <c r="I22" s="78">
        <f>H22/'2005'!H22</f>
        <v>1.0024619926016192</v>
      </c>
      <c r="J22" s="60">
        <v>52936</v>
      </c>
      <c r="K22" s="78">
        <f>J22/'2005'!J22</f>
        <v>0.7658897232229408</v>
      </c>
      <c r="L22" s="60">
        <v>376233</v>
      </c>
      <c r="M22" s="61">
        <f>L22/'2005'!L22</f>
        <v>0.960709361115367</v>
      </c>
      <c r="N22" s="65">
        <v>157069</v>
      </c>
      <c r="O22" s="61">
        <f>N22/'2005'!N22</f>
        <v>1.0788224708605496</v>
      </c>
    </row>
    <row r="23" spans="1:15" ht="13.5" thickBot="1">
      <c r="A23" s="42" t="s">
        <v>24</v>
      </c>
      <c r="B23" s="43">
        <f>SUM(B20:B22)</f>
        <v>1157687</v>
      </c>
      <c r="C23" s="79">
        <f>B23/'2005'!B23</f>
        <v>0.9970227637571223</v>
      </c>
      <c r="D23" s="43">
        <f>SUM(D20:D22)</f>
        <v>263956</v>
      </c>
      <c r="E23" s="46">
        <f>D23/'2005'!D23</f>
        <v>0.9911122959714331</v>
      </c>
      <c r="F23" s="47">
        <f>SUM(F20:F22)</f>
        <v>702789</v>
      </c>
      <c r="G23" s="46">
        <f>F23/'2005'!F23</f>
        <v>1.0104264762334714</v>
      </c>
      <c r="H23" s="47">
        <f>SUM(H20:H22)</f>
        <v>966745</v>
      </c>
      <c r="I23" s="46">
        <f>H23/'2005'!H23</f>
        <v>1.0050787016821574</v>
      </c>
      <c r="J23" s="47">
        <f>SUM(J20:J22)</f>
        <v>162689</v>
      </c>
      <c r="K23" s="75">
        <f>J23/'2005'!J23</f>
        <v>0.774469806964511</v>
      </c>
      <c r="L23" s="88">
        <f>SUM(L20:L22)</f>
        <v>1129434</v>
      </c>
      <c r="M23" s="79">
        <f>L23/'2005'!L23</f>
        <v>0.9637425603174264</v>
      </c>
      <c r="N23" s="49">
        <f>N22</f>
        <v>157069</v>
      </c>
      <c r="O23" s="45">
        <f>N23/'2005'!N23</f>
        <v>1.0788224708605496</v>
      </c>
    </row>
    <row r="24" spans="1:15" ht="13.5" thickBot="1">
      <c r="A24" s="42" t="s">
        <v>130</v>
      </c>
      <c r="B24" s="43">
        <f>SUM(B23,B19)</f>
        <v>2266769</v>
      </c>
      <c r="C24" s="79">
        <f>B24/'2005'!B24</f>
        <v>0.9862155050442646</v>
      </c>
      <c r="D24" s="43">
        <f>SUM(D23,D19)</f>
        <v>536999</v>
      </c>
      <c r="E24" s="46">
        <f>D24/'2005'!D24</f>
        <v>1.0059495375808085</v>
      </c>
      <c r="F24" s="47">
        <f>SUM(F23,F19)</f>
        <v>1360271</v>
      </c>
      <c r="G24" s="46">
        <f>F24/'2005'!F24</f>
        <v>0.9908214312769144</v>
      </c>
      <c r="H24" s="47">
        <f>SUM(H23,H19)</f>
        <v>1897270</v>
      </c>
      <c r="I24" s="46">
        <f>H24/'2005'!H24</f>
        <v>0.9950568916370998</v>
      </c>
      <c r="J24" s="47">
        <f>SUM(J23,J19)</f>
        <v>373898</v>
      </c>
      <c r="K24" s="46">
        <f>J24/'2005'!J24</f>
        <v>1.0369291867037178</v>
      </c>
      <c r="L24" s="47">
        <f>SUM(L23,L19)</f>
        <v>2271168</v>
      </c>
      <c r="M24" s="79">
        <f>L24/'2005'!L24</f>
        <v>1.0017161555469403</v>
      </c>
      <c r="N24" s="49">
        <f>N22</f>
        <v>157069</v>
      </c>
      <c r="O24" s="45">
        <f>N24/'2005'!N24</f>
        <v>1.0788224708605496</v>
      </c>
    </row>
    <row r="25" spans="1:15" ht="13.5" thickBot="1">
      <c r="A25" s="42" t="s">
        <v>133</v>
      </c>
      <c r="B25" s="43">
        <f>SUM(B15,B24)</f>
        <v>4452890</v>
      </c>
      <c r="C25" s="79">
        <f>B25/'2005'!B25</f>
        <v>0.9781504394317054</v>
      </c>
      <c r="D25" s="43">
        <f>SUM(D15,D24)</f>
        <v>1065161</v>
      </c>
      <c r="E25" s="75">
        <f>D25/'2005'!D25</f>
        <v>1.009554725708003</v>
      </c>
      <c r="F25" s="44">
        <f>SUM(F15,F24)</f>
        <v>2710541</v>
      </c>
      <c r="G25" s="75">
        <f>F25/'2005'!F25</f>
        <v>0.9920200413930159</v>
      </c>
      <c r="H25" s="44">
        <f>SUM(H15,H24)</f>
        <v>3775702</v>
      </c>
      <c r="I25" s="75">
        <f>H25/'2005'!H25</f>
        <v>0.9942795446914685</v>
      </c>
      <c r="J25" s="44">
        <f>SUM(J15,J24)</f>
        <v>665722</v>
      </c>
      <c r="K25" s="75">
        <f>J25/'2005'!J25</f>
        <v>0.8808293308987947</v>
      </c>
      <c r="L25" s="44">
        <f>SUM(L15,L24)</f>
        <v>4441424</v>
      </c>
      <c r="M25" s="45">
        <f>L25/'2005'!L25</f>
        <v>0.9754478978040791</v>
      </c>
      <c r="N25" s="49">
        <f>N22</f>
        <v>157069</v>
      </c>
      <c r="O25" s="45">
        <f>N25/'2005'!N25</f>
        <v>1.0788224708605496</v>
      </c>
    </row>
    <row r="26" spans="1:15" ht="12.75">
      <c r="A26" s="66">
        <v>39083</v>
      </c>
      <c r="B26" s="51">
        <v>406174</v>
      </c>
      <c r="C26" s="84">
        <f>B26/'2005'!B26</f>
        <v>1.005866693082057</v>
      </c>
      <c r="D26" s="51">
        <v>89905</v>
      </c>
      <c r="E26" s="54">
        <f>D26/'2005'!D26</f>
        <v>0.9704561645905745</v>
      </c>
      <c r="F26" s="55">
        <v>236609</v>
      </c>
      <c r="G26" s="54">
        <f>F26/'2005'!F26</f>
        <v>1.0589943964051058</v>
      </c>
      <c r="H26" s="55">
        <v>326414</v>
      </c>
      <c r="I26" s="54">
        <f>H26/'2005'!H26</f>
        <v>1.0327269275793336</v>
      </c>
      <c r="J26" s="55">
        <v>46248</v>
      </c>
      <c r="K26" s="54">
        <f>J26/'2005'!J26</f>
        <v>0.8619513558848196</v>
      </c>
      <c r="L26" s="52">
        <v>372662</v>
      </c>
      <c r="M26" s="53">
        <f>L26/'2005'!L26</f>
        <v>1.0079437419703834</v>
      </c>
      <c r="N26" s="57">
        <v>189580</v>
      </c>
      <c r="O26" s="53">
        <f>N26/'2005'!N26</f>
        <v>1.0550803359249346</v>
      </c>
    </row>
    <row r="27" spans="1:15" ht="12.75">
      <c r="A27" s="26" t="s">
        <v>11</v>
      </c>
      <c r="B27" s="27">
        <v>367169</v>
      </c>
      <c r="C27" s="84">
        <f>B27/'2005'!B27</f>
        <v>1.0102241555304263</v>
      </c>
      <c r="D27" s="27">
        <v>83681</v>
      </c>
      <c r="E27" s="54">
        <f>D27/'2005'!D27</f>
        <v>0.9670303002288118</v>
      </c>
      <c r="F27" s="31">
        <v>234895</v>
      </c>
      <c r="G27" s="54">
        <f>F27/'2005'!F27</f>
        <v>1.0655927343991</v>
      </c>
      <c r="H27" s="31">
        <v>318576</v>
      </c>
      <c r="I27" s="54">
        <f>H27/'2005'!H27</f>
        <v>1.037808254878327</v>
      </c>
      <c r="J27" s="31">
        <v>71681</v>
      </c>
      <c r="K27" s="54">
        <f>J27/'2005'!J27</f>
        <v>1.1248666122653945</v>
      </c>
      <c r="L27" s="28">
        <v>390257</v>
      </c>
      <c r="M27" s="29">
        <f>L27/'2005'!L27</f>
        <v>1.0527739860909537</v>
      </c>
      <c r="N27" s="33">
        <v>166491</v>
      </c>
      <c r="O27" s="29">
        <f>N27/'2005'!N27</f>
        <v>0.9654786481408457</v>
      </c>
    </row>
    <row r="28" spans="1:15" ht="13.5" thickBot="1">
      <c r="A28" s="58" t="s">
        <v>12</v>
      </c>
      <c r="B28" s="59">
        <v>381142</v>
      </c>
      <c r="C28" s="85">
        <f>B28/'2005'!B28</f>
        <v>1.0289205218813862</v>
      </c>
      <c r="D28" s="59">
        <v>84114</v>
      </c>
      <c r="E28" s="62">
        <f>D28/'2005'!D28</f>
        <v>0.95843303479866</v>
      </c>
      <c r="F28" s="63">
        <v>228421</v>
      </c>
      <c r="G28" s="62">
        <f>F28/'2005'!F28</f>
        <v>0.9643591443154904</v>
      </c>
      <c r="H28" s="63">
        <v>312535</v>
      </c>
      <c r="I28" s="62">
        <f>H28/'2005'!H28</f>
        <v>0.9627570273392376</v>
      </c>
      <c r="J28" s="63">
        <v>54429</v>
      </c>
      <c r="K28" s="62">
        <f>J28/'2005'!J28</f>
        <v>0.6874344822360029</v>
      </c>
      <c r="L28" s="60">
        <v>366964</v>
      </c>
      <c r="M28" s="61">
        <f>L28/'2005'!L28</f>
        <v>0.9087721209899902</v>
      </c>
      <c r="N28" s="41">
        <v>180649</v>
      </c>
      <c r="O28" s="61">
        <f>N28/'2005'!N28</f>
        <v>1.2989042120249068</v>
      </c>
    </row>
    <row r="29" spans="1:15" ht="13.5" thickBot="1">
      <c r="A29" s="42" t="s">
        <v>25</v>
      </c>
      <c r="B29" s="43">
        <f>SUM(B26:B28)</f>
        <v>1154485</v>
      </c>
      <c r="C29" s="79">
        <f>B29/'2005'!B29</f>
        <v>1.0147650452189398</v>
      </c>
      <c r="D29" s="43">
        <f>SUM(D26:D28)</f>
        <v>257700</v>
      </c>
      <c r="E29" s="46">
        <f>D29/'2005'!D29</f>
        <v>0.9653927129146094</v>
      </c>
      <c r="F29" s="47">
        <f>SUM(F26:F28)</f>
        <v>699925</v>
      </c>
      <c r="G29" s="46">
        <f>F29/'2005'!F29</f>
        <v>1.028202201469899</v>
      </c>
      <c r="H29" s="47">
        <f>SUM(H26:H28)</f>
        <v>957525</v>
      </c>
      <c r="I29" s="46">
        <f>H29/'2005'!H29</f>
        <v>1.0104045205848058</v>
      </c>
      <c r="J29" s="47">
        <f>SUM(J26:J28)</f>
        <v>172358</v>
      </c>
      <c r="K29" s="46">
        <f>J29/'2005'!J29</f>
        <v>0.8768900466024949</v>
      </c>
      <c r="L29" s="44">
        <f>SUM(L26:L28)</f>
        <v>1129883</v>
      </c>
      <c r="M29" s="45">
        <f>L29/'2005'!L29</f>
        <v>0.9874692039387496</v>
      </c>
      <c r="N29" s="49">
        <f>N28</f>
        <v>180649</v>
      </c>
      <c r="O29" s="45">
        <f>N29/'2005'!N29</f>
        <v>1.2989042120249068</v>
      </c>
    </row>
    <row r="30" spans="1:15" ht="13.5" thickBot="1">
      <c r="A30" s="67" t="s">
        <v>134</v>
      </c>
      <c r="B30" s="68">
        <f>SUM(B14,B19,B23,B29)</f>
        <v>4469688</v>
      </c>
      <c r="C30" s="79">
        <f>B30/'2005'!B30</f>
        <v>0.9906513222461295</v>
      </c>
      <c r="D30" s="68">
        <f>SUM(D14,D19,D23,D29)</f>
        <v>1055923</v>
      </c>
      <c r="E30" s="71">
        <f>D30/'2005'!D30</f>
        <v>0.9998551240630409</v>
      </c>
      <c r="F30" s="72">
        <f>SUM(F14,F19,F23,F29)</f>
        <v>2729739</v>
      </c>
      <c r="G30" s="71">
        <f>F30/'2005'!F30</f>
        <v>1.0032614628068648</v>
      </c>
      <c r="H30" s="72">
        <f>SUM(H14,H19,H23,H29)</f>
        <v>3785562</v>
      </c>
      <c r="I30" s="71">
        <f>H30/'2005'!H30</f>
        <v>0.9996358538461518</v>
      </c>
      <c r="J30" s="72">
        <f>SUM(J14,J19,J23,J29)</f>
        <v>641524</v>
      </c>
      <c r="K30" s="71">
        <f>J30/'2005'!J30</f>
        <v>0.8784570407443669</v>
      </c>
      <c r="L30" s="69">
        <f>SUM(L14,L19,L23,L29)</f>
        <v>4427086</v>
      </c>
      <c r="M30" s="70">
        <f>L30/'2005'!L30</f>
        <v>0.9800452755739917</v>
      </c>
      <c r="N30" s="74">
        <f>N28</f>
        <v>180649</v>
      </c>
      <c r="O30" s="70">
        <f>N30/'2005'!N30</f>
        <v>1.2989042120249068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30" sqref="B30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135</v>
      </c>
      <c r="B5" s="43">
        <v>4368922</v>
      </c>
      <c r="C5" s="79">
        <v>1.0228994014679067</v>
      </c>
      <c r="D5" s="43">
        <v>1062325</v>
      </c>
      <c r="E5" s="46">
        <v>0.9752569823837279</v>
      </c>
      <c r="F5" s="47">
        <v>2624526</v>
      </c>
      <c r="G5" s="46">
        <v>0.8191115606721735</v>
      </c>
      <c r="H5" s="47">
        <v>3686851</v>
      </c>
      <c r="I5" s="46" t="s">
        <v>120</v>
      </c>
      <c r="J5" s="47">
        <v>665427</v>
      </c>
      <c r="K5" s="46">
        <v>1.0134928903022993</v>
      </c>
      <c r="L5" s="44">
        <v>4362308</v>
      </c>
      <c r="M5" s="45">
        <v>1.0160521173245385</v>
      </c>
      <c r="N5" s="49">
        <v>121639</v>
      </c>
      <c r="O5" s="45">
        <v>1.0577580284703079</v>
      </c>
    </row>
    <row r="6" spans="1:15" ht="12.75">
      <c r="A6" s="66">
        <v>38353</v>
      </c>
      <c r="B6" s="51">
        <v>416310</v>
      </c>
      <c r="C6" s="84">
        <v>1.0283873230055378</v>
      </c>
      <c r="D6" s="51">
        <v>91142</v>
      </c>
      <c r="E6" s="54">
        <v>1.0283873230055378</v>
      </c>
      <c r="F6" s="55">
        <v>225757</v>
      </c>
      <c r="G6" s="54">
        <v>1.0283873230055378</v>
      </c>
      <c r="H6" s="55">
        <v>316899</v>
      </c>
      <c r="I6" s="54">
        <v>1.0283873230055378</v>
      </c>
      <c r="J6" s="55">
        <v>78806</v>
      </c>
      <c r="K6" s="54">
        <v>1.0283873230055378</v>
      </c>
      <c r="L6" s="52">
        <v>395705</v>
      </c>
      <c r="M6" s="53">
        <v>1.0283873230055378</v>
      </c>
      <c r="N6" s="57">
        <v>167073</v>
      </c>
      <c r="O6" s="53">
        <v>1.0283873230055378</v>
      </c>
    </row>
    <row r="7" spans="1:15" ht="12.75">
      <c r="A7" s="26" t="s">
        <v>11</v>
      </c>
      <c r="B7" s="27">
        <v>375383</v>
      </c>
      <c r="C7" s="82">
        <v>1.0062026059522502</v>
      </c>
      <c r="D7" s="27">
        <v>86424</v>
      </c>
      <c r="E7" s="30">
        <v>1.0488476801902935</v>
      </c>
      <c r="F7" s="31">
        <v>229093</v>
      </c>
      <c r="G7" s="30">
        <v>1.0060116632414677</v>
      </c>
      <c r="H7" s="31">
        <v>315517</v>
      </c>
      <c r="I7" s="30">
        <v>1.0173930988672237</v>
      </c>
      <c r="J7" s="31">
        <v>57310</v>
      </c>
      <c r="K7" s="30">
        <v>1.0755775763376687</v>
      </c>
      <c r="L7" s="28">
        <v>372827</v>
      </c>
      <c r="M7" s="29">
        <v>1.0259241729635724</v>
      </c>
      <c r="N7" s="33">
        <v>169629</v>
      </c>
      <c r="O7" s="29">
        <v>1.1294594702568814</v>
      </c>
    </row>
    <row r="8" spans="1:15" ht="13.5" thickBot="1">
      <c r="A8" s="58" t="s">
        <v>12</v>
      </c>
      <c r="B8" s="59">
        <v>386483</v>
      </c>
      <c r="C8" s="85">
        <v>1.0444950124182812</v>
      </c>
      <c r="D8" s="59">
        <v>88376</v>
      </c>
      <c r="E8" s="62">
        <v>1.0685302510035304</v>
      </c>
      <c r="F8" s="63">
        <v>237357</v>
      </c>
      <c r="G8" s="62">
        <v>0.9973988973678017</v>
      </c>
      <c r="H8" s="63">
        <v>325733</v>
      </c>
      <c r="I8" s="62">
        <v>1.0157444711928254</v>
      </c>
      <c r="J8" s="63">
        <v>85945</v>
      </c>
      <c r="K8" s="62">
        <v>1.7086141428599828</v>
      </c>
      <c r="L8" s="60">
        <v>411678</v>
      </c>
      <c r="M8" s="61">
        <v>1.1096890709866976</v>
      </c>
      <c r="N8" s="41">
        <v>144434</v>
      </c>
      <c r="O8" s="61">
        <v>0.9679395247222184</v>
      </c>
    </row>
    <row r="9" spans="1:15" ht="13.5" thickBot="1">
      <c r="A9" s="42" t="s">
        <v>25</v>
      </c>
      <c r="B9" s="43">
        <v>1178176</v>
      </c>
      <c r="C9" s="79">
        <v>1.0414428812366745</v>
      </c>
      <c r="D9" s="43">
        <v>265942</v>
      </c>
      <c r="E9" s="46">
        <v>1.037814339010037</v>
      </c>
      <c r="F9" s="47">
        <v>692207</v>
      </c>
      <c r="G9" s="46">
        <v>1.019380101819167</v>
      </c>
      <c r="H9" s="47">
        <v>958149</v>
      </c>
      <c r="I9" s="46">
        <v>1.0244306900787876</v>
      </c>
      <c r="J9" s="47">
        <v>222061</v>
      </c>
      <c r="K9" s="46">
        <v>1.3185580599957247</v>
      </c>
      <c r="L9" s="44">
        <v>1180210</v>
      </c>
      <c r="M9" s="45">
        <v>1.0693107163016407</v>
      </c>
      <c r="N9" s="49">
        <v>144434</v>
      </c>
      <c r="O9" s="45">
        <v>0.9679395247222184</v>
      </c>
    </row>
    <row r="10" spans="1:15" ht="13.5" thickBot="1">
      <c r="A10" s="67" t="s">
        <v>126</v>
      </c>
      <c r="B10" s="68">
        <v>4539828</v>
      </c>
      <c r="C10" s="79">
        <v>1.0366556131547904</v>
      </c>
      <c r="D10" s="68">
        <v>1064601</v>
      </c>
      <c r="E10" s="71">
        <v>1.0070596270307188</v>
      </c>
      <c r="F10" s="72">
        <v>2726273</v>
      </c>
      <c r="G10" s="71">
        <v>1.0326251885318116</v>
      </c>
      <c r="H10" s="72">
        <v>3790874</v>
      </c>
      <c r="I10" s="71">
        <v>1.025315394360605</v>
      </c>
      <c r="J10" s="72">
        <v>753749</v>
      </c>
      <c r="K10" s="71">
        <v>1.1666586696590953</v>
      </c>
      <c r="L10" s="69">
        <v>4544623</v>
      </c>
      <c r="M10" s="70">
        <v>1.043936728281271</v>
      </c>
      <c r="N10" s="74">
        <v>144434</v>
      </c>
      <c r="O10" s="70">
        <v>0.9679395247222184</v>
      </c>
    </row>
    <row r="11" spans="1:15" ht="12.75">
      <c r="A11" s="50" t="s">
        <v>13</v>
      </c>
      <c r="B11" s="51">
        <v>373599</v>
      </c>
      <c r="C11" s="84">
        <f>B11/'2004'!B11</f>
        <v>1.036735384794692</v>
      </c>
      <c r="D11" s="51">
        <v>80867</v>
      </c>
      <c r="E11" s="54">
        <f>D11/'2004'!D11</f>
        <v>0.9833886639183783</v>
      </c>
      <c r="F11" s="55">
        <v>238242</v>
      </c>
      <c r="G11" s="54">
        <f>F11/'2004'!F11</f>
        <v>1.0524451119848037</v>
      </c>
      <c r="H11" s="55">
        <v>319109</v>
      </c>
      <c r="I11" s="54">
        <f>H11/'2004'!H11</f>
        <v>1.0340437390433663</v>
      </c>
      <c r="J11" s="55">
        <v>66451</v>
      </c>
      <c r="K11" s="54">
        <f>J11/'2004'!J11</f>
        <v>0.8689472101264498</v>
      </c>
      <c r="L11" s="52">
        <v>385560</v>
      </c>
      <c r="M11" s="53">
        <f>L11/'2004'!L11</f>
        <v>1.001256894742856</v>
      </c>
      <c r="N11" s="25">
        <v>132454</v>
      </c>
      <c r="O11" s="53">
        <f>N11/'2004'!N11</f>
        <v>1.0638533701728459</v>
      </c>
    </row>
    <row r="12" spans="1:15" ht="12.75">
      <c r="A12" s="26" t="s">
        <v>14</v>
      </c>
      <c r="B12" s="27">
        <v>368796</v>
      </c>
      <c r="C12" s="84">
        <f>B12/'2004'!B12</f>
        <v>1.101488578801491</v>
      </c>
      <c r="D12" s="27">
        <v>88968</v>
      </c>
      <c r="E12" s="54">
        <f>D12/'2004'!D12</f>
        <v>1.0529505053613275</v>
      </c>
      <c r="F12" s="31">
        <v>217566</v>
      </c>
      <c r="G12" s="54">
        <f>F12/'2004'!F12</f>
        <v>1.015453548341929</v>
      </c>
      <c r="H12" s="31">
        <v>306534</v>
      </c>
      <c r="I12" s="54">
        <f>H12/'2004'!H12</f>
        <v>1.0260586646315135</v>
      </c>
      <c r="J12" s="31">
        <v>60502</v>
      </c>
      <c r="K12" s="54">
        <f>J12/'2004'!J12</f>
        <v>2.1506469500924212</v>
      </c>
      <c r="L12" s="28">
        <v>367036</v>
      </c>
      <c r="M12" s="53">
        <f>L12/'2004'!L12</f>
        <v>1.1228428694234294</v>
      </c>
      <c r="N12" s="33">
        <v>134216</v>
      </c>
      <c r="O12" s="53">
        <f>N12/'2004'!N12</f>
        <v>1.0134021941845803</v>
      </c>
    </row>
    <row r="13" spans="1:15" ht="13.5" thickBot="1">
      <c r="A13" s="58" t="s">
        <v>15</v>
      </c>
      <c r="B13" s="59">
        <v>333334</v>
      </c>
      <c r="C13" s="85">
        <f>B13/'2004'!B13</f>
        <v>0.9358898048112126</v>
      </c>
      <c r="D13" s="59">
        <v>85480</v>
      </c>
      <c r="E13" s="62">
        <f>D13/'2004'!D13</f>
        <v>0.9651450314451206</v>
      </c>
      <c r="F13" s="63">
        <v>211458</v>
      </c>
      <c r="G13" s="62">
        <f>F13/'2004'!F13</f>
        <v>0.9182527585622907</v>
      </c>
      <c r="H13" s="63">
        <v>306938</v>
      </c>
      <c r="I13" s="62">
        <f>H13/'2004'!H13</f>
        <v>0.9626407401599498</v>
      </c>
      <c r="J13" s="63">
        <v>46194</v>
      </c>
      <c r="K13" s="62">
        <f>J13/'2004'!J13</f>
        <v>0.9385972041612484</v>
      </c>
      <c r="L13" s="60">
        <v>353132</v>
      </c>
      <c r="M13" s="61">
        <f>L13/'2004'!L13</f>
        <v>0.9594257551634762</v>
      </c>
      <c r="N13" s="65">
        <v>114418</v>
      </c>
      <c r="O13" s="61">
        <f>N13/'2004'!N13</f>
        <v>0.9571364039417108</v>
      </c>
    </row>
    <row r="14" spans="1:15" ht="13.5" thickBot="1">
      <c r="A14" s="42" t="s">
        <v>16</v>
      </c>
      <c r="B14" s="43">
        <f>SUM(B11:B13)</f>
        <v>1075729</v>
      </c>
      <c r="C14" s="79">
        <f>B14/'2004'!B14</f>
        <v>1.023193147824929</v>
      </c>
      <c r="D14" s="43">
        <f>SUM(D11:D13)</f>
        <v>255315</v>
      </c>
      <c r="E14" s="46">
        <f>D14/'2004'!D14</f>
        <v>1.0000822581024231</v>
      </c>
      <c r="F14" s="47">
        <f>SUM(F11:F13)</f>
        <v>667266</v>
      </c>
      <c r="G14" s="46">
        <f>F14/'2004'!F14</f>
        <v>0.9945700534647769</v>
      </c>
      <c r="H14" s="44">
        <f>SUM(H11:H13)</f>
        <v>932581</v>
      </c>
      <c r="I14" s="46">
        <f>H14/'2004'!H14</f>
        <v>1.0068861793796824</v>
      </c>
      <c r="J14" s="44">
        <f>SUM(J11:J13)</f>
        <v>173147</v>
      </c>
      <c r="K14" s="46">
        <f>J14/'2004'!J14</f>
        <v>1.1256395420651277</v>
      </c>
      <c r="L14" s="44">
        <f>SUM(L11:L13)</f>
        <v>1105728</v>
      </c>
      <c r="M14" s="45">
        <f>L14/'2004'!L14</f>
        <v>1.023799471122864</v>
      </c>
      <c r="N14" s="49">
        <f>N13</f>
        <v>114418</v>
      </c>
      <c r="O14" s="45">
        <f>N14/'2004'!N14</f>
        <v>0.9571364039417108</v>
      </c>
    </row>
    <row r="15" spans="1:15" ht="13.5" thickBot="1">
      <c r="A15" s="42" t="s">
        <v>30</v>
      </c>
      <c r="B15" s="43">
        <f>SUM(B6:B8,B11:B13)</f>
        <v>2253905</v>
      </c>
      <c r="C15" s="79">
        <f>B15/'2004'!B15</f>
        <v>1.0326522458842218</v>
      </c>
      <c r="D15" s="43">
        <f>SUM(D6:D8,D11:D13)</f>
        <v>521257</v>
      </c>
      <c r="E15" s="46">
        <f>D15/'2004'!D15</f>
        <v>1.018983630015678</v>
      </c>
      <c r="F15" s="44">
        <f>SUM(F6:F8,F11:F13)</f>
        <v>1359473</v>
      </c>
      <c r="G15" s="46">
        <f>F15/'2004'!F15</f>
        <v>1.0063051693061575</v>
      </c>
      <c r="H15" s="44">
        <f>SUM(H6:H8,H11:H13)</f>
        <v>1890730</v>
      </c>
      <c r="I15" s="46">
        <f>H15/'2004'!H15</f>
        <v>1.0151565019293949</v>
      </c>
      <c r="J15" s="44">
        <f>SUM(J6:J8,J11:J13)</f>
        <v>395208</v>
      </c>
      <c r="K15" s="46">
        <f>J15/'2004'!J15</f>
        <v>1.2264665630149612</v>
      </c>
      <c r="L15" s="44">
        <f>SUM(L6:L8,L11:L13)</f>
        <v>2285938</v>
      </c>
      <c r="M15" s="45">
        <f>L15/'2004'!L15</f>
        <v>1.046323259490629</v>
      </c>
      <c r="N15" s="49">
        <f>N13</f>
        <v>114418</v>
      </c>
      <c r="O15" s="45">
        <f>N15/'2004'!N15</f>
        <v>0.9571364039417108</v>
      </c>
    </row>
    <row r="16" spans="1:15" ht="12.75">
      <c r="A16" s="50" t="s">
        <v>17</v>
      </c>
      <c r="B16" s="51">
        <v>376630</v>
      </c>
      <c r="C16" s="84">
        <f>B16/'2004'!B16</f>
        <v>0.9875996108653526</v>
      </c>
      <c r="D16" s="51">
        <v>88415</v>
      </c>
      <c r="E16" s="54">
        <f>D16/'2004'!D16</f>
        <v>0.9538579381176369</v>
      </c>
      <c r="F16" s="55">
        <v>225502</v>
      </c>
      <c r="G16" s="54">
        <f>F16/'2004'!F16</f>
        <v>1.0260631375867937</v>
      </c>
      <c r="H16" s="20">
        <v>313917</v>
      </c>
      <c r="I16" s="54">
        <f>H16/'2004'!H16</f>
        <v>1.0046437052351296</v>
      </c>
      <c r="J16" s="20">
        <v>42423</v>
      </c>
      <c r="K16" s="54">
        <f>J16/'2004'!J16</f>
        <v>0.8226453877329404</v>
      </c>
      <c r="L16" s="52">
        <v>356340</v>
      </c>
      <c r="M16" s="53">
        <f>L16/'2004'!L16</f>
        <v>0.9788619226173307</v>
      </c>
      <c r="N16" s="57">
        <v>134709</v>
      </c>
      <c r="O16" s="53">
        <f>N16/'2004'!N16</f>
        <v>0.9771080404743772</v>
      </c>
    </row>
    <row r="17" spans="1:15" ht="12.75">
      <c r="A17" s="26" t="s">
        <v>18</v>
      </c>
      <c r="B17" s="27">
        <v>380173</v>
      </c>
      <c r="C17" s="82">
        <f>B17/'2004'!B17</f>
        <v>0.9971829286525533</v>
      </c>
      <c r="D17" s="27">
        <v>91979</v>
      </c>
      <c r="E17" s="30">
        <f>D17/'2004'!D17</f>
        <v>1.020537457837742</v>
      </c>
      <c r="F17" s="31">
        <v>230461</v>
      </c>
      <c r="G17" s="30">
        <f>F17/'2004'!F17</f>
        <v>1.0050281717166432</v>
      </c>
      <c r="H17" s="28">
        <v>322440</v>
      </c>
      <c r="I17" s="30">
        <f>H17/'2004'!H17</f>
        <v>1.0094040746816264</v>
      </c>
      <c r="J17" s="28">
        <v>55758</v>
      </c>
      <c r="K17" s="30">
        <f>J17/'2004'!J17</f>
        <v>0.8958259696025191</v>
      </c>
      <c r="L17" s="28">
        <v>378198</v>
      </c>
      <c r="M17" s="29">
        <f>L17/'2004'!L17</f>
        <v>0.9908823668118152</v>
      </c>
      <c r="N17" s="33">
        <v>136686</v>
      </c>
      <c r="O17" s="29">
        <f>N17/'2004'!N17</f>
        <v>0.9856286820643356</v>
      </c>
    </row>
    <row r="18" spans="1:15" ht="13.5" thickBot="1">
      <c r="A18" s="58" t="s">
        <v>19</v>
      </c>
      <c r="B18" s="59">
        <v>380505</v>
      </c>
      <c r="C18" s="82">
        <f>B18/'2004'!B18</f>
        <v>1.0603632776359644</v>
      </c>
      <c r="D18" s="59">
        <v>87106</v>
      </c>
      <c r="E18" s="77">
        <f>D18/'2004'!D18</f>
        <v>0.9550677601859567</v>
      </c>
      <c r="F18" s="60">
        <v>221372</v>
      </c>
      <c r="G18" s="77">
        <f>F18/'2004'!F18</f>
        <v>1.0266289477345454</v>
      </c>
      <c r="H18" s="36">
        <v>308478</v>
      </c>
      <c r="I18" s="77">
        <f>H18/'2004'!H18</f>
        <v>1.0053579459903401</v>
      </c>
      <c r="J18" s="60">
        <v>52336</v>
      </c>
      <c r="K18" s="77">
        <f>J18/'2004'!J18</f>
        <v>0.8348380921997128</v>
      </c>
      <c r="L18" s="60">
        <v>360814</v>
      </c>
      <c r="M18" s="61">
        <f>L18/'2004'!L18</f>
        <v>0.9764291358612702</v>
      </c>
      <c r="N18" s="65">
        <v>156317</v>
      </c>
      <c r="O18" s="61">
        <f>N18/'2004'!N18</f>
        <v>1.2184374829491866</v>
      </c>
    </row>
    <row r="19" spans="1:15" ht="13.5" thickBot="1">
      <c r="A19" s="42" t="s">
        <v>20</v>
      </c>
      <c r="B19" s="43">
        <f>SUM(B16:B18)</f>
        <v>1137308</v>
      </c>
      <c r="C19" s="79">
        <f>B19/'2004'!B19</f>
        <v>1.0141406215167863</v>
      </c>
      <c r="D19" s="43">
        <f>SUM(D16:D18)</f>
        <v>267500</v>
      </c>
      <c r="E19" s="75">
        <f>D19/'2004'!D19</f>
        <v>0.9761918664058623</v>
      </c>
      <c r="F19" s="44">
        <f>SUM(F16:F18)</f>
        <v>677335</v>
      </c>
      <c r="G19" s="75">
        <f>F19/'2004'!F19</f>
        <v>1.0189901792054303</v>
      </c>
      <c r="H19" s="44">
        <f>SUM(H16:H18)</f>
        <v>944835</v>
      </c>
      <c r="I19" s="75">
        <f>H19/'2004'!H19</f>
        <v>1.0064970343099657</v>
      </c>
      <c r="J19" s="44">
        <f>SUM(J16:J18)</f>
        <v>150517</v>
      </c>
      <c r="K19" s="75">
        <f>J19/'2004'!J19</f>
        <v>0.8527827037807151</v>
      </c>
      <c r="L19" s="44">
        <f>SUM(L16:L18)</f>
        <v>1095352</v>
      </c>
      <c r="M19" s="45">
        <f>L19/'2004'!L19</f>
        <v>0.982169709218758</v>
      </c>
      <c r="N19" s="49">
        <f>N18</f>
        <v>156317</v>
      </c>
      <c r="O19" s="45">
        <f>N19/'2004'!N19</f>
        <v>1.2184374829491866</v>
      </c>
    </row>
    <row r="20" spans="1:15" ht="12.75">
      <c r="A20" s="50" t="s">
        <v>21</v>
      </c>
      <c r="B20" s="19">
        <v>379206</v>
      </c>
      <c r="C20" s="81">
        <f>B20/'2004'!B20</f>
        <v>0.9892700335751685</v>
      </c>
      <c r="D20" s="19">
        <v>86153</v>
      </c>
      <c r="E20" s="22">
        <f>D20/'2004'!D20</f>
        <v>1.0199966849782156</v>
      </c>
      <c r="F20" s="23">
        <v>230617</v>
      </c>
      <c r="G20" s="86">
        <f>F20/'2004'!F20</f>
        <v>0.985281677504251</v>
      </c>
      <c r="H20" s="20">
        <v>316770</v>
      </c>
      <c r="I20" s="86">
        <f>H20/'2004'!H20</f>
        <v>0.9944871062330861</v>
      </c>
      <c r="J20" s="20">
        <v>43943</v>
      </c>
      <c r="K20" s="86">
        <f>J20/'2004'!J20</f>
        <v>0.5573834952687791</v>
      </c>
      <c r="L20" s="20">
        <v>360713</v>
      </c>
      <c r="M20" s="21">
        <f>L20/'2004'!L20</f>
        <v>0.9077646691698291</v>
      </c>
      <c r="N20" s="25">
        <v>174870</v>
      </c>
      <c r="O20" s="21">
        <f>N20/'2004'!N20</f>
        <v>1.5515313908506938</v>
      </c>
    </row>
    <row r="21" spans="1:15" ht="12.75">
      <c r="A21" s="26" t="s">
        <v>22</v>
      </c>
      <c r="B21" s="51">
        <v>383644</v>
      </c>
      <c r="C21" s="82">
        <f>B21/'2004'!B21</f>
        <v>0.973797297743212</v>
      </c>
      <c r="D21" s="51">
        <v>87369</v>
      </c>
      <c r="E21" s="54">
        <f>D21/'2004'!D21</f>
        <v>0.9695278255562337</v>
      </c>
      <c r="F21" s="55">
        <v>235218</v>
      </c>
      <c r="G21" s="54">
        <f>F21/'2004'!F21</f>
        <v>0.9973583897625943</v>
      </c>
      <c r="H21" s="52">
        <f>D21+F21</f>
        <v>322587</v>
      </c>
      <c r="I21" s="76">
        <f>H21/'2004'!H21</f>
        <v>0.9896642491624636</v>
      </c>
      <c r="J21" s="52">
        <v>97005</v>
      </c>
      <c r="K21" s="76">
        <f>J21/'2004'!J21</f>
        <v>1.5583883560653526</v>
      </c>
      <c r="L21" s="52">
        <f>H21+J21</f>
        <v>419592</v>
      </c>
      <c r="M21" s="53">
        <f>L21/'2004'!L21</f>
        <v>1.0808571803927327</v>
      </c>
      <c r="N21" s="57">
        <v>138919</v>
      </c>
      <c r="O21" s="53">
        <f>N21/'2004'!N21</f>
        <v>1.1725101282916948</v>
      </c>
    </row>
    <row r="22" spans="1:15" ht="13.5" thickBot="1">
      <c r="A22" s="58" t="s">
        <v>23</v>
      </c>
      <c r="B22" s="59">
        <v>398294</v>
      </c>
      <c r="C22" s="85">
        <f>B22/'2004'!B22</f>
        <v>0.9677406814377106</v>
      </c>
      <c r="D22" s="59">
        <v>92801</v>
      </c>
      <c r="E22" s="62">
        <f>D22/'2004'!D22</f>
        <v>0.9793060509486925</v>
      </c>
      <c r="F22" s="63">
        <v>229702</v>
      </c>
      <c r="G22" s="62">
        <f>F22/'2004'!F22</f>
        <v>1.0050668580229627</v>
      </c>
      <c r="H22" s="60">
        <v>322503</v>
      </c>
      <c r="I22" s="78">
        <f>H22/'2004'!H22</f>
        <v>0.9975162848818148</v>
      </c>
      <c r="J22" s="60">
        <v>69117</v>
      </c>
      <c r="K22" s="78">
        <f>J22/'2004'!J22</f>
        <v>1.1465801828105042</v>
      </c>
      <c r="L22" s="60">
        <v>391620</v>
      </c>
      <c r="M22" s="61">
        <f>L22/'2004'!L22</f>
        <v>1.0209417941692498</v>
      </c>
      <c r="N22" s="65">
        <v>145593</v>
      </c>
      <c r="O22" s="61">
        <f>N22/'2004'!N22</f>
        <v>0.9940327855421358</v>
      </c>
    </row>
    <row r="23" spans="1:15" ht="13.5" thickBot="1">
      <c r="A23" s="42" t="s">
        <v>24</v>
      </c>
      <c r="B23" s="43">
        <f>SUM(B20:B22)</f>
        <v>1161144</v>
      </c>
      <c r="C23" s="79">
        <f>B23/'2004'!B23</f>
        <v>0.9766893747523883</v>
      </c>
      <c r="D23" s="43">
        <f>SUM(D20:D22)</f>
        <v>266323</v>
      </c>
      <c r="E23" s="46">
        <f>D23/'2004'!D23</f>
        <v>0.9887948734132568</v>
      </c>
      <c r="F23" s="47">
        <f>SUM(F20:F22)</f>
        <v>695537</v>
      </c>
      <c r="G23" s="46">
        <f>F23/'2004'!F23</f>
        <v>0.9958350395019802</v>
      </c>
      <c r="H23" s="47">
        <f>SUM(H20:H22)</f>
        <v>961860</v>
      </c>
      <c r="I23" s="46">
        <f>H23/'2004'!H23</f>
        <v>0.9938757185207076</v>
      </c>
      <c r="J23" s="47">
        <f>SUM(J20:J22)</f>
        <v>210065</v>
      </c>
      <c r="K23" s="46">
        <f>J23/'2004'!J23</f>
        <v>1.0431999443798854</v>
      </c>
      <c r="L23" s="47">
        <f>SUM(L20:L22)</f>
        <v>1171925</v>
      </c>
      <c r="M23" s="79">
        <f>L23/'2004'!L23</f>
        <v>1.0023700898256347</v>
      </c>
      <c r="N23" s="49">
        <f>N22</f>
        <v>145593</v>
      </c>
      <c r="O23" s="45">
        <f>N23/'2004'!N23</f>
        <v>0.9940327855421358</v>
      </c>
    </row>
    <row r="24" spans="1:15" ht="13.5" thickBot="1">
      <c r="A24" s="42" t="s">
        <v>125</v>
      </c>
      <c r="B24" s="43">
        <f>SUM(B23,B19)</f>
        <v>2298452</v>
      </c>
      <c r="C24" s="79">
        <f>B24/'2004'!B24</f>
        <v>0.994868647326957</v>
      </c>
      <c r="D24" s="43">
        <f>SUM(D23,D19)</f>
        <v>533823</v>
      </c>
      <c r="E24" s="46">
        <f>D24/'2004'!D24</f>
        <v>0.9824390603001666</v>
      </c>
      <c r="F24" s="47">
        <f>SUM(F23,F19)</f>
        <v>1372872</v>
      </c>
      <c r="G24" s="46">
        <f>F24/'2004'!F24</f>
        <v>1.008264426392405</v>
      </c>
      <c r="H24" s="47">
        <f>SUM(H23,H19)</f>
        <v>1906695</v>
      </c>
      <c r="I24" s="46">
        <f>H24/'2004'!H24</f>
        <v>1.0014228045794455</v>
      </c>
      <c r="J24" s="47">
        <f>SUM(J23,J19)</f>
        <v>360582</v>
      </c>
      <c r="K24" s="46">
        <f>J24/'2004'!J24</f>
        <v>0.9542563917992309</v>
      </c>
      <c r="L24" s="87">
        <f>SUM(L23,L19)</f>
        <v>2267277</v>
      </c>
      <c r="M24" s="45">
        <f>L24/'2004'!L24</f>
        <v>0.9975475735100982</v>
      </c>
      <c r="N24" s="49">
        <f>N22</f>
        <v>145593</v>
      </c>
      <c r="O24" s="45">
        <f>N24/'2004'!N24</f>
        <v>0.9940327855421358</v>
      </c>
    </row>
    <row r="25" spans="1:15" ht="13.5" thickBot="1">
      <c r="A25" s="42" t="s">
        <v>127</v>
      </c>
      <c r="B25" s="43">
        <f>SUM(B15,B24)</f>
        <v>4552357</v>
      </c>
      <c r="C25" s="79">
        <f>B25/'2004'!B25</f>
        <v>1.013223623530585</v>
      </c>
      <c r="D25" s="43">
        <f>SUM(D15,D24)</f>
        <v>1055080</v>
      </c>
      <c r="E25" s="75">
        <f>D25/'2004'!D25</f>
        <v>1.0001602030882226</v>
      </c>
      <c r="F25" s="44">
        <f>SUM(F15,F24)</f>
        <v>2732345</v>
      </c>
      <c r="G25" s="75">
        <f>F25/'2004'!F25</f>
        <v>1.007288649083859</v>
      </c>
      <c r="H25" s="44">
        <f>SUM(H15,H24)</f>
        <v>3797425</v>
      </c>
      <c r="I25" s="75">
        <f>H25/'2004'!H25</f>
        <v>1.0082140201200747</v>
      </c>
      <c r="J25" s="44">
        <f>SUM(J15,J24)</f>
        <v>755790</v>
      </c>
      <c r="K25" s="75">
        <f>J25/'2004'!J25</f>
        <v>1.0795457791744036</v>
      </c>
      <c r="L25" s="44">
        <f>SUM(L15,L24)</f>
        <v>4553215</v>
      </c>
      <c r="M25" s="45">
        <f>L25/'2004'!L25</f>
        <v>1.0214533205760519</v>
      </c>
      <c r="N25" s="49">
        <f>N22</f>
        <v>145593</v>
      </c>
      <c r="O25" s="45">
        <f>N25/'2004'!N25</f>
        <v>0.9940327855421358</v>
      </c>
    </row>
    <row r="26" spans="1:15" ht="12.75">
      <c r="A26" s="66">
        <v>38718</v>
      </c>
      <c r="B26" s="51">
        <v>403805</v>
      </c>
      <c r="C26" s="84">
        <f>B26/'2004'!B26</f>
        <v>0.9699622877182869</v>
      </c>
      <c r="D26" s="51">
        <v>92642</v>
      </c>
      <c r="E26" s="54">
        <f>D26/'2004'!D26</f>
        <v>1.0164578350266618</v>
      </c>
      <c r="F26" s="55">
        <v>223428</v>
      </c>
      <c r="G26" s="54">
        <f>F26/'2004'!F26</f>
        <v>0.9896835978507864</v>
      </c>
      <c r="H26" s="55">
        <v>316070</v>
      </c>
      <c r="I26" s="54">
        <f>H26/'2004'!H26</f>
        <v>0.9973840245630311</v>
      </c>
      <c r="J26" s="55">
        <v>53655</v>
      </c>
      <c r="K26" s="54">
        <f>J26/'2004'!J26</f>
        <v>0.6808491739207675</v>
      </c>
      <c r="L26" s="52">
        <v>369725</v>
      </c>
      <c r="M26" s="53">
        <f>L26/'2004'!L26</f>
        <v>0.9343450297570159</v>
      </c>
      <c r="N26" s="57">
        <v>179683</v>
      </c>
      <c r="O26" s="53">
        <f>N26/'2004'!N26</f>
        <v>1.0754759895375074</v>
      </c>
    </row>
    <row r="27" spans="1:15" ht="12.75">
      <c r="A27" s="26" t="s">
        <v>11</v>
      </c>
      <c r="B27" s="27">
        <v>363453</v>
      </c>
      <c r="C27" s="82">
        <f>B27/'2004'!B27</f>
        <v>0.9682191255331222</v>
      </c>
      <c r="D27" s="27">
        <v>86534</v>
      </c>
      <c r="E27" s="30">
        <f>D27/'2004'!D27</f>
        <v>1.0012727945940942</v>
      </c>
      <c r="F27" s="31">
        <v>220436</v>
      </c>
      <c r="G27" s="30">
        <f>F27/'2004'!F27</f>
        <v>0.9622118528283273</v>
      </c>
      <c r="H27" s="31">
        <v>306970</v>
      </c>
      <c r="I27" s="30">
        <f>H27/'2004'!H27</f>
        <v>0.9729111268172554</v>
      </c>
      <c r="J27" s="31">
        <v>63724</v>
      </c>
      <c r="K27" s="30">
        <f>J27/'2004'!J27</f>
        <v>1.1119176409003664</v>
      </c>
      <c r="L27" s="28">
        <v>370694</v>
      </c>
      <c r="M27" s="29">
        <f>L27/'2004'!L27</f>
        <v>0.9942788478302269</v>
      </c>
      <c r="N27" s="33">
        <v>172444</v>
      </c>
      <c r="O27" s="29">
        <f>N27/'2004'!N27</f>
        <v>1.016595039763248</v>
      </c>
    </row>
    <row r="28" spans="1:15" ht="13.5" thickBot="1">
      <c r="A28" s="58" t="s">
        <v>12</v>
      </c>
      <c r="B28" s="59">
        <v>370429</v>
      </c>
      <c r="C28" s="85">
        <f>B28/'2004'!B28</f>
        <v>0.9584613036019696</v>
      </c>
      <c r="D28" s="59">
        <v>87762</v>
      </c>
      <c r="E28" s="62">
        <f>D28/'2004'!D28</f>
        <v>0.9930524124196615</v>
      </c>
      <c r="F28" s="63">
        <v>236863</v>
      </c>
      <c r="G28" s="62">
        <f>F28/'2004'!F28</f>
        <v>0.9979187468665344</v>
      </c>
      <c r="H28" s="63">
        <v>324625</v>
      </c>
      <c r="I28" s="62">
        <f>H28/'2004'!H28</f>
        <v>0.9965984410544833</v>
      </c>
      <c r="J28" s="63">
        <v>79177</v>
      </c>
      <c r="K28" s="62">
        <f>J28/'2004'!J28</f>
        <v>0.9212519634650067</v>
      </c>
      <c r="L28" s="60">
        <v>403802</v>
      </c>
      <c r="M28" s="61">
        <f>L28/'2004'!L28</f>
        <v>0.9808685428903172</v>
      </c>
      <c r="N28" s="41">
        <v>139078</v>
      </c>
      <c r="O28" s="61">
        <f>N28/'2004'!N28</f>
        <v>0.962917318636886</v>
      </c>
    </row>
    <row r="29" spans="1:15" ht="13.5" thickBot="1">
      <c r="A29" s="42" t="s">
        <v>25</v>
      </c>
      <c r="B29" s="43">
        <f>SUM(B26:B28)</f>
        <v>1137687</v>
      </c>
      <c r="C29" s="79">
        <f>B29/'2004'!B29</f>
        <v>0.9656341667119344</v>
      </c>
      <c r="D29" s="43">
        <f>SUM(D26:D28)</f>
        <v>266938</v>
      </c>
      <c r="E29" s="46">
        <f>D29/'2004'!D29</f>
        <v>1.0037451775199104</v>
      </c>
      <c r="F29" s="47">
        <f>SUM(F26:F28)</f>
        <v>680727</v>
      </c>
      <c r="G29" s="46">
        <f>F29/'2004'!F29</f>
        <v>0.9834153656348462</v>
      </c>
      <c r="H29" s="47">
        <f>SUM(H26:H28)</f>
        <v>947665</v>
      </c>
      <c r="I29" s="46">
        <f>H29/'2004'!H29</f>
        <v>0.9890580692564518</v>
      </c>
      <c r="J29" s="47">
        <f>SUM(J26:J28)</f>
        <v>196556</v>
      </c>
      <c r="K29" s="46">
        <f>J29/'2004'!J29</f>
        <v>0.8851441720968563</v>
      </c>
      <c r="L29" s="44">
        <f>SUM(L26:L28)</f>
        <v>1144221</v>
      </c>
      <c r="M29" s="45">
        <f>L29/'2004'!L29</f>
        <v>0.9695062743071149</v>
      </c>
      <c r="N29" s="49">
        <v>139078</v>
      </c>
      <c r="O29" s="45">
        <f>N29/'2004'!N29</f>
        <v>0.962917318636886</v>
      </c>
    </row>
    <row r="30" spans="1:15" ht="13.5" thickBot="1">
      <c r="A30" s="67" t="s">
        <v>128</v>
      </c>
      <c r="B30" s="68">
        <f>SUM(B11:B13,B16:B18,B20:B22,B26:B28)</f>
        <v>4511868</v>
      </c>
      <c r="C30" s="79">
        <f>B30/'2004'!B30</f>
        <v>0.9938411763617476</v>
      </c>
      <c r="D30" s="68">
        <f>SUM(D11:D13,D16:D18,D20:D22,D26:D28)</f>
        <v>1056076</v>
      </c>
      <c r="E30" s="71">
        <f>D30/'2004'!D30</f>
        <v>0.991992305098342</v>
      </c>
      <c r="F30" s="72">
        <f>SUM(F11:F13,F16:F18,F20:F22,F26:F28)</f>
        <v>2720865</v>
      </c>
      <c r="G30" s="71">
        <f>F30/'2004'!F30</f>
        <v>0.9980163395228577</v>
      </c>
      <c r="H30" s="72">
        <f>SUM(H11:H13,H16:H18,H20:H22,H26:H28)</f>
        <v>3786941</v>
      </c>
      <c r="I30" s="71">
        <f>H30/'2004'!H30</f>
        <v>0.9989625083819721</v>
      </c>
      <c r="J30" s="72">
        <f>SUM(J11:J13,J16:J18,J20:J22,J26:J28)</f>
        <v>730285</v>
      </c>
      <c r="K30" s="71">
        <f>J30/'2004'!J30</f>
        <v>0.968870273791408</v>
      </c>
      <c r="L30" s="69">
        <f>SUM(L11:L13,L16:L18,L20:L22,L26:L28)</f>
        <v>4517226</v>
      </c>
      <c r="M30" s="70">
        <f>L30/'2004'!L30</f>
        <v>0.9939715571566662</v>
      </c>
      <c r="N30" s="74">
        <v>139078</v>
      </c>
      <c r="O30" s="70">
        <f>N30/'2004'!N30</f>
        <v>0.962917318636886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N20" sqref="N2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205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206</v>
      </c>
      <c r="B5" s="43">
        <v>4158815</v>
      </c>
      <c r="C5" s="79">
        <f>B5/'2021'!B5</f>
        <v>1.058123565019866</v>
      </c>
      <c r="D5" s="43">
        <v>1040485</v>
      </c>
      <c r="E5" s="79">
        <f>D5/'2021'!D5</f>
        <v>1.0806214415832864</v>
      </c>
      <c r="F5" s="44">
        <v>2135907</v>
      </c>
      <c r="G5" s="79">
        <f>F5/'2021'!F5</f>
        <v>1.0404953480135952</v>
      </c>
      <c r="H5" s="44">
        <v>3176392</v>
      </c>
      <c r="I5" s="79">
        <f>H5/'2021'!H5</f>
        <v>1.0533060975447999</v>
      </c>
      <c r="J5" s="44">
        <v>966064</v>
      </c>
      <c r="K5" s="79">
        <f>J5/'2021'!J5</f>
        <v>1.0207011097011953</v>
      </c>
      <c r="L5" s="44">
        <v>4142456</v>
      </c>
      <c r="M5" s="75">
        <f>L5/'2021'!L5</f>
        <v>1.045517402213113</v>
      </c>
      <c r="N5" s="49">
        <v>99531</v>
      </c>
      <c r="O5" s="45">
        <f>N5/'2021'!N5</f>
        <v>0.8321085500739887</v>
      </c>
    </row>
    <row r="6" spans="1:15" ht="12.75">
      <c r="A6" s="66">
        <v>44562</v>
      </c>
      <c r="B6" s="51">
        <v>391628</v>
      </c>
      <c r="C6" s="84">
        <f>B6/'2021'!B6</f>
        <v>1.033690189619494</v>
      </c>
      <c r="D6" s="51">
        <v>95676</v>
      </c>
      <c r="E6" s="84">
        <f>D6/'2021'!D6</f>
        <v>1.0296377607025247</v>
      </c>
      <c r="F6" s="51">
        <v>181271</v>
      </c>
      <c r="G6" s="84">
        <f>F6/'2021'!F6</f>
        <v>1.0497145107304588</v>
      </c>
      <c r="H6" s="51">
        <v>276947</v>
      </c>
      <c r="I6" s="84">
        <f>H6/'2021'!H6</f>
        <v>1.0426907322068613</v>
      </c>
      <c r="J6" s="51">
        <v>85959</v>
      </c>
      <c r="K6" s="84">
        <f>J6/'2021'!J6</f>
        <v>0.9380483652712908</v>
      </c>
      <c r="L6" s="51">
        <v>362906</v>
      </c>
      <c r="M6" s="84">
        <f>L6/'2021'!L6</f>
        <v>1.0158491115316142</v>
      </c>
      <c r="N6" s="51">
        <v>164545</v>
      </c>
      <c r="O6" s="84">
        <f>N6/'2021'!N6</f>
        <v>1.1662992706421043</v>
      </c>
    </row>
    <row r="7" spans="1:15" ht="12.75">
      <c r="A7" s="26" t="s">
        <v>11</v>
      </c>
      <c r="B7" s="27">
        <v>349931</v>
      </c>
      <c r="C7" s="84">
        <f>B7/'2021'!B7</f>
        <v>1.0494508790134416</v>
      </c>
      <c r="D7" s="27">
        <v>79011</v>
      </c>
      <c r="E7" s="84">
        <f>D7/'2021'!D7</f>
        <v>1.0334449472885656</v>
      </c>
      <c r="F7" s="27">
        <v>169452</v>
      </c>
      <c r="G7" s="84">
        <f>F7/'2021'!F7</f>
        <v>0.9981268775402015</v>
      </c>
      <c r="H7" s="27">
        <v>248463</v>
      </c>
      <c r="I7" s="84">
        <f>H7/'2021'!H7</f>
        <v>1.0090974441867737</v>
      </c>
      <c r="J7" s="27">
        <v>90684</v>
      </c>
      <c r="K7" s="84">
        <f>J7/'2021'!J7</f>
        <v>0.9041276171485544</v>
      </c>
      <c r="L7" s="27">
        <v>339147</v>
      </c>
      <c r="M7" s="84">
        <f>L7/'2021'!L7</f>
        <v>0.9787142556193961</v>
      </c>
      <c r="N7" s="27">
        <v>164545</v>
      </c>
      <c r="O7" s="84">
        <f>N7/'2021'!N7</f>
        <v>1.2855078125</v>
      </c>
    </row>
    <row r="8" spans="1:15" ht="13.5" thickBot="1">
      <c r="A8" s="58" t="s">
        <v>12</v>
      </c>
      <c r="B8" s="59">
        <v>347237</v>
      </c>
      <c r="C8" s="85">
        <f>B8/'2021'!B8</f>
        <v>1.0627838787478117</v>
      </c>
      <c r="D8" s="59">
        <v>83025</v>
      </c>
      <c r="E8" s="85">
        <f>D8/'2021'!D8</f>
        <v>1.0665972944849116</v>
      </c>
      <c r="F8" s="59">
        <v>199937</v>
      </c>
      <c r="G8" s="85">
        <f>F8/'2021'!F8</f>
        <v>1.058741606828917</v>
      </c>
      <c r="H8" s="59">
        <v>282962</v>
      </c>
      <c r="I8" s="85">
        <f>H8/'2021'!H8</f>
        <v>1.061034553874421</v>
      </c>
      <c r="J8" s="59">
        <v>98236</v>
      </c>
      <c r="K8" s="85">
        <f>J8/'2021'!J8</f>
        <v>1.3191352222371424</v>
      </c>
      <c r="L8" s="59">
        <v>381198</v>
      </c>
      <c r="M8" s="85">
        <f>L8/'2021'!L8</f>
        <v>1.1173748003107091</v>
      </c>
      <c r="N8" s="59">
        <v>141370</v>
      </c>
      <c r="O8" s="85">
        <f>N8/'2021'!N8</f>
        <v>1.2447939138321196</v>
      </c>
    </row>
    <row r="9" spans="1:15" ht="13.5" thickBot="1">
      <c r="A9" s="42" t="s">
        <v>25</v>
      </c>
      <c r="B9" s="43">
        <v>1088796</v>
      </c>
      <c r="C9" s="79">
        <f>B9/'2021'!B9</f>
        <v>1.0478965958634496</v>
      </c>
      <c r="D9" s="43">
        <v>257712</v>
      </c>
      <c r="E9" s="79">
        <f>D9/'2021'!D9</f>
        <v>1.0424525821444317</v>
      </c>
      <c r="F9" s="43">
        <v>550660</v>
      </c>
      <c r="G9" s="79">
        <f>F9/'2021'!F9</f>
        <v>1.0364389233954452</v>
      </c>
      <c r="H9" s="43">
        <v>808372</v>
      </c>
      <c r="I9" s="79">
        <f>H9/'2021'!H9</f>
        <v>1.0383498861937326</v>
      </c>
      <c r="J9" s="43">
        <v>274879</v>
      </c>
      <c r="K9" s="79">
        <f>J9/'2021'!J9</f>
        <v>1.0318048392303476</v>
      </c>
      <c r="L9" s="43">
        <v>1083251</v>
      </c>
      <c r="M9" s="79">
        <f>L9/'2021'!L9</f>
        <v>1.036681206826921</v>
      </c>
      <c r="N9" s="49">
        <v>141370</v>
      </c>
      <c r="O9" s="79">
        <f>N9/'2021'!N9</f>
        <v>1.2447939138321196</v>
      </c>
    </row>
    <row r="10" spans="1:15" ht="13.5" thickBot="1">
      <c r="A10" s="67" t="s">
        <v>209</v>
      </c>
      <c r="B10" s="68">
        <v>4208581</v>
      </c>
      <c r="C10" s="79">
        <f>B10/'2021'!B10</f>
        <v>1.0738027782342057</v>
      </c>
      <c r="D10" s="68">
        <v>1050980</v>
      </c>
      <c r="E10" s="79">
        <f>D10/'2021'!D10</f>
        <v>1.0907781308834121</v>
      </c>
      <c r="F10" s="72">
        <v>2155267</v>
      </c>
      <c r="G10" s="79">
        <f>F10/'2021'!F10</f>
        <v>1.0576154829465296</v>
      </c>
      <c r="H10" s="72">
        <v>3206248</v>
      </c>
      <c r="I10" s="79">
        <f>H10/'2021'!H10</f>
        <v>1.0682611379932705</v>
      </c>
      <c r="J10" s="72">
        <v>974537</v>
      </c>
      <c r="K10" s="79">
        <f>J10/'2021'!J10</f>
        <v>1.012871133800965</v>
      </c>
      <c r="L10" s="69">
        <v>4180785</v>
      </c>
      <c r="M10" s="79">
        <f>L10/'2021'!L10</f>
        <v>1.0548760564126567</v>
      </c>
      <c r="N10" s="74">
        <v>141370</v>
      </c>
      <c r="O10" s="79">
        <f>N10/'2021'!N10</f>
        <v>1.2447939138321196</v>
      </c>
    </row>
    <row r="11" spans="1:15" ht="12.75">
      <c r="A11" s="50" t="s">
        <v>13</v>
      </c>
      <c r="B11" s="51">
        <v>357634</v>
      </c>
      <c r="C11" s="84">
        <f>B11/'2021'!B11</f>
        <v>1.0085504311876414</v>
      </c>
      <c r="D11" s="51">
        <v>89013</v>
      </c>
      <c r="E11" s="84">
        <f>D11/'2021'!D11</f>
        <v>1.0476801393564181</v>
      </c>
      <c r="F11" s="51">
        <v>178829</v>
      </c>
      <c r="G11" s="84">
        <f>F11/'2021'!F11</f>
        <v>0.966784341498489</v>
      </c>
      <c r="H11" s="51">
        <v>267842</v>
      </c>
      <c r="I11" s="84">
        <f>H11/'2021'!H11</f>
        <v>0.9922462815122159</v>
      </c>
      <c r="J11" s="51">
        <v>56842</v>
      </c>
      <c r="K11" s="84">
        <f>J11/'2021'!J11</f>
        <v>0.6540253822876275</v>
      </c>
      <c r="L11" s="51">
        <f>H11+J11</f>
        <v>324684</v>
      </c>
      <c r="M11" s="84">
        <f>L11/'2021'!L11</f>
        <v>0.9098714851784804</v>
      </c>
      <c r="N11" s="51">
        <v>174547</v>
      </c>
      <c r="O11" s="84">
        <f>N11/'2021'!N11</f>
        <v>1.5679188674499658</v>
      </c>
    </row>
    <row r="12" spans="1:15" ht="12.75">
      <c r="A12" s="26" t="s">
        <v>14</v>
      </c>
      <c r="B12" s="27">
        <v>320029</v>
      </c>
      <c r="C12" s="84">
        <f>B12/'2021'!B12</f>
        <v>1.1365150503572596</v>
      </c>
      <c r="D12" s="27">
        <v>79530</v>
      </c>
      <c r="E12" s="84">
        <f>D12/'2021'!D12</f>
        <v>0.9882695031935781</v>
      </c>
      <c r="F12" s="27">
        <v>164912</v>
      </c>
      <c r="G12" s="84">
        <f>F12/'2021'!F12</f>
        <v>0.9545065172597411</v>
      </c>
      <c r="H12" s="27">
        <v>244442</v>
      </c>
      <c r="I12" s="84">
        <f>H12/'2021'!H12</f>
        <v>0.965231572338468</v>
      </c>
      <c r="J12" s="27">
        <v>101539</v>
      </c>
      <c r="K12" s="84">
        <f>J12/'2021'!J12</f>
        <v>2.941795109514428</v>
      </c>
      <c r="L12" s="27">
        <f aca="true" t="shared" si="0" ref="L12:L30">H12+J12</f>
        <v>345981</v>
      </c>
      <c r="M12" s="84">
        <f>L12/'2021'!L12</f>
        <v>1.2023123195129326</v>
      </c>
      <c r="N12" s="27">
        <v>148593</v>
      </c>
      <c r="O12" s="84">
        <f>N12/'2021'!N12</f>
        <v>1.4132063987217773</v>
      </c>
    </row>
    <row r="13" spans="1:15" ht="13.5" thickBot="1">
      <c r="A13" s="58" t="s">
        <v>15</v>
      </c>
      <c r="B13" s="59">
        <v>300496</v>
      </c>
      <c r="C13" s="85">
        <f>B13/'2021'!B13</f>
        <v>0.9862287162117811</v>
      </c>
      <c r="D13" s="59">
        <v>80753</v>
      </c>
      <c r="E13" s="85">
        <f>D13/'2021'!D13</f>
        <v>1.0080390467987368</v>
      </c>
      <c r="F13" s="59">
        <v>182481</v>
      </c>
      <c r="G13" s="85">
        <f>F13/'2021'!F13</f>
        <v>1.0362586316554607</v>
      </c>
      <c r="H13" s="59">
        <v>263234</v>
      </c>
      <c r="I13" s="85">
        <f>H13/'2021'!H13</f>
        <v>1.0274350617669445</v>
      </c>
      <c r="J13" s="59">
        <v>27063</v>
      </c>
      <c r="K13" s="85">
        <f>J13/'2021'!J13</f>
        <v>0.43430047822319223</v>
      </c>
      <c r="L13" s="59">
        <v>290297</v>
      </c>
      <c r="M13" s="85">
        <f>L13/'2021'!L13</f>
        <v>0.9113961804476342</v>
      </c>
      <c r="N13" s="59">
        <v>158790</v>
      </c>
      <c r="O13" s="85">
        <f>N13/'2021'!N13</f>
        <v>1.738773364869748</v>
      </c>
    </row>
    <row r="14" spans="1:15" ht="13.5" thickBot="1">
      <c r="A14" s="42" t="s">
        <v>16</v>
      </c>
      <c r="B14" s="43">
        <f>SUM(B11:B13)</f>
        <v>978159</v>
      </c>
      <c r="C14" s="79">
        <f>B14/'2021'!B14</f>
        <v>1.0396192083598155</v>
      </c>
      <c r="D14" s="43">
        <f>SUM(D11:D13)</f>
        <v>249296</v>
      </c>
      <c r="E14" s="79">
        <f>D14/'2021'!D14</f>
        <v>1.0152762222810483</v>
      </c>
      <c r="F14" s="43">
        <f>SUM(F11:F13)</f>
        <v>526222</v>
      </c>
      <c r="G14" s="79">
        <f>F14/'2021'!F14</f>
        <v>0.9857279601978867</v>
      </c>
      <c r="H14" s="43">
        <f>SUM(H11:H13)</f>
        <v>775518</v>
      </c>
      <c r="I14" s="79">
        <f>H14/'2021'!H14</f>
        <v>0.9950358422709129</v>
      </c>
      <c r="J14" s="43">
        <f>SUM(J11:J13)</f>
        <v>185444</v>
      </c>
      <c r="K14" s="79">
        <f>J14/'2021'!J14</f>
        <v>1.0092684811773094</v>
      </c>
      <c r="L14" s="43">
        <f t="shared" si="0"/>
        <v>960962</v>
      </c>
      <c r="M14" s="79">
        <f>L14/'2021'!L14</f>
        <v>0.9977510777383691</v>
      </c>
      <c r="N14" s="43">
        <f>N13</f>
        <v>158790</v>
      </c>
      <c r="O14" s="79">
        <f>N14/'2021'!N14</f>
        <v>1.738773364869748</v>
      </c>
    </row>
    <row r="15" spans="1:15" ht="13.5" thickBot="1">
      <c r="A15" s="42" t="s">
        <v>155</v>
      </c>
      <c r="B15" s="43">
        <f>SUM(B6:B8,B11:B13)</f>
        <v>2066955</v>
      </c>
      <c r="C15" s="79">
        <f>B15/'2021'!B15</f>
        <v>1.0439630650251122</v>
      </c>
      <c r="D15" s="43">
        <f>SUM(D6:D8,D11:D13)</f>
        <v>507008</v>
      </c>
      <c r="E15" s="79">
        <f>D15/'2021'!D15</f>
        <v>1.0289105085213552</v>
      </c>
      <c r="F15" s="43">
        <f>SUM(F6:F8,F11:F13)</f>
        <v>1076882</v>
      </c>
      <c r="G15" s="79">
        <f>F15/'2021'!F15</f>
        <v>1.011022953768562</v>
      </c>
      <c r="H15" s="43">
        <f>SUM(H6:H8,H11:H13)</f>
        <v>1583890</v>
      </c>
      <c r="I15" s="79">
        <f>H15/'2021'!H15</f>
        <v>1.0166807561189626</v>
      </c>
      <c r="J15" s="43">
        <f>SUM(J6:J8,J11:J13)</f>
        <v>460323</v>
      </c>
      <c r="K15" s="79">
        <f>J15/'2021'!J15</f>
        <v>1.022605948723417</v>
      </c>
      <c r="L15" s="43">
        <f t="shared" si="0"/>
        <v>2044213</v>
      </c>
      <c r="M15" s="79">
        <f>L15/'2021'!L15</f>
        <v>1.018009013719778</v>
      </c>
      <c r="N15" s="43">
        <f>N13</f>
        <v>158790</v>
      </c>
      <c r="O15" s="79">
        <f>N15/'2021'!N15</f>
        <v>1.738773364869748</v>
      </c>
    </row>
    <row r="16" spans="1:15" ht="12.75">
      <c r="A16" s="50" t="s">
        <v>17</v>
      </c>
      <c r="B16" s="51">
        <v>337107</v>
      </c>
      <c r="C16" s="84">
        <f>B16/'2021'!B16</f>
        <v>0.9601726053148766</v>
      </c>
      <c r="D16" s="51">
        <v>94753</v>
      </c>
      <c r="E16" s="84">
        <f>D16/'2021'!D16</f>
        <v>0.967054837162307</v>
      </c>
      <c r="F16" s="51">
        <v>180768</v>
      </c>
      <c r="G16" s="84">
        <f>F16/'2021'!F16</f>
        <v>1.068716190250968</v>
      </c>
      <c r="H16" s="51">
        <v>275521</v>
      </c>
      <c r="I16" s="84">
        <f>H16/'2021'!H16</f>
        <v>1.031427116791327</v>
      </c>
      <c r="J16" s="51">
        <v>69677</v>
      </c>
      <c r="K16" s="84">
        <f>J16/'2021'!J16</f>
        <v>1.0823947928479332</v>
      </c>
      <c r="L16" s="51">
        <f t="shared" si="0"/>
        <v>345198</v>
      </c>
      <c r="M16" s="84">
        <f>L16/'2021'!L16</f>
        <v>1.041324408218426</v>
      </c>
      <c r="N16" s="51">
        <v>150702</v>
      </c>
      <c r="O16" s="84">
        <f>N16/'2021'!N16</f>
        <v>1.3587161339764684</v>
      </c>
    </row>
    <row r="17" spans="1:15" ht="12.75">
      <c r="A17" s="26" t="s">
        <v>18</v>
      </c>
      <c r="B17" s="27">
        <v>360746</v>
      </c>
      <c r="C17" s="84">
        <f>B17/'2021'!B17</f>
        <v>0.9836372212996971</v>
      </c>
      <c r="D17" s="27">
        <v>90642</v>
      </c>
      <c r="E17" s="84">
        <f>D17/'2021'!D17</f>
        <v>0.9474047285573928</v>
      </c>
      <c r="F17" s="27">
        <v>181182</v>
      </c>
      <c r="G17" s="84">
        <f>F17/'2021'!F17</f>
        <v>1.0872594379534448</v>
      </c>
      <c r="H17" s="27">
        <v>271824</v>
      </c>
      <c r="I17" s="84">
        <f>H17/'2021'!H17</f>
        <v>1.0362503097421039</v>
      </c>
      <c r="J17" s="27">
        <v>87917</v>
      </c>
      <c r="K17" s="84">
        <f>J17/'2021'!J17</f>
        <v>1.033442260673312</v>
      </c>
      <c r="L17" s="27">
        <f t="shared" si="0"/>
        <v>359741</v>
      </c>
      <c r="M17" s="84">
        <f>L17/'2021'!L17</f>
        <v>1.0355626433919518</v>
      </c>
      <c r="N17" s="27">
        <v>151705</v>
      </c>
      <c r="O17" s="84">
        <f>N17/'2021'!N17</f>
        <v>1.1644802996691666</v>
      </c>
    </row>
    <row r="18" spans="1:15" ht="13.5" thickBot="1">
      <c r="A18" s="58" t="s">
        <v>19</v>
      </c>
      <c r="B18" s="59">
        <v>333842</v>
      </c>
      <c r="C18" s="82">
        <f>B18/'2021'!B18</f>
        <v>0.929911644438502</v>
      </c>
      <c r="D18" s="59">
        <v>81634</v>
      </c>
      <c r="E18" s="82">
        <f>D18/'2021'!D18</f>
        <v>0.9266587206992452</v>
      </c>
      <c r="F18" s="59">
        <v>170178</v>
      </c>
      <c r="G18" s="82">
        <f>F18/'2021'!F18</f>
        <v>0.8985537855547518</v>
      </c>
      <c r="H18" s="59">
        <v>251812</v>
      </c>
      <c r="I18" s="82">
        <f>H18/'2021'!H18</f>
        <v>0.9074764132244509</v>
      </c>
      <c r="J18" s="59">
        <v>74487</v>
      </c>
      <c r="K18" s="82">
        <f>J18/'2021'!J18</f>
        <v>0.8661681938694823</v>
      </c>
      <c r="L18" s="59">
        <f t="shared" si="0"/>
        <v>326299</v>
      </c>
      <c r="M18" s="82">
        <f>L18/'2021'!L18</f>
        <v>0.8977033250614886</v>
      </c>
      <c r="N18" s="59">
        <v>159247</v>
      </c>
      <c r="O18" s="82">
        <f>N18/'2021'!N18</f>
        <v>1.2658945293247905</v>
      </c>
    </row>
    <row r="19" spans="1:15" ht="13.5" thickBot="1">
      <c r="A19" s="42" t="s">
        <v>20</v>
      </c>
      <c r="B19" s="43">
        <f>SUM(B16:B18)</f>
        <v>1031695</v>
      </c>
      <c r="C19" s="79">
        <f>B19/'2021'!B19</f>
        <v>0.958075519041344</v>
      </c>
      <c r="D19" s="43">
        <f>SUM(D16:D18)</f>
        <v>267029</v>
      </c>
      <c r="E19" s="79">
        <f>D19/'2021'!D19</f>
        <v>0.9477515527950311</v>
      </c>
      <c r="F19" s="43">
        <f>SUM(F16:F18)</f>
        <v>532128</v>
      </c>
      <c r="G19" s="79">
        <f>F19/'2021'!F19</f>
        <v>1.013235537732993</v>
      </c>
      <c r="H19" s="43">
        <f>SUM(H16:H18)</f>
        <v>799157</v>
      </c>
      <c r="I19" s="79">
        <f>H19/'2021'!H19</f>
        <v>0.9903708761759118</v>
      </c>
      <c r="J19" s="43">
        <f>SUM(J16:J18)</f>
        <v>232081</v>
      </c>
      <c r="K19" s="79">
        <f>J19/'2021'!J19</f>
        <v>0.9857289087287261</v>
      </c>
      <c r="L19" s="43">
        <f t="shared" si="0"/>
        <v>1031238</v>
      </c>
      <c r="M19" s="79">
        <f>L19/'2021'!L19</f>
        <v>0.9893223890219193</v>
      </c>
      <c r="N19" s="43">
        <f>N18</f>
        <v>159247</v>
      </c>
      <c r="O19" s="79">
        <f>N19/'2021'!N19</f>
        <v>1.2658945293247905</v>
      </c>
    </row>
    <row r="20" spans="1:15" ht="12.75">
      <c r="A20" s="50" t="s">
        <v>21</v>
      </c>
      <c r="B20" s="19">
        <v>332029</v>
      </c>
      <c r="C20" s="84">
        <f>B20/'2021'!B20</f>
        <v>0.916063368390849</v>
      </c>
      <c r="D20" s="19">
        <v>79039</v>
      </c>
      <c r="E20" s="84">
        <f>D20/'2021'!D20</f>
        <v>0.9548079246194733</v>
      </c>
      <c r="F20" s="19">
        <v>165134</v>
      </c>
      <c r="G20" s="84">
        <f>F20/'2021'!F20</f>
        <v>0.9118186235533174</v>
      </c>
      <c r="H20" s="19">
        <v>244174</v>
      </c>
      <c r="I20" s="84">
        <f>H20/'2021'!H20</f>
        <v>0.9253080899182974</v>
      </c>
      <c r="J20" s="19">
        <v>105947</v>
      </c>
      <c r="K20" s="84">
        <f>J20/'2021'!J20</f>
        <v>1.206383366354672</v>
      </c>
      <c r="L20" s="19">
        <f t="shared" si="0"/>
        <v>350121</v>
      </c>
      <c r="M20" s="84">
        <f>L20/'2021'!L20</f>
        <v>0.9954933950515488</v>
      </c>
      <c r="N20" s="19">
        <v>141155</v>
      </c>
      <c r="O20" s="84">
        <f>N20/'2021'!N20</f>
        <v>1.0337769054437065</v>
      </c>
    </row>
    <row r="21" spans="1:15" ht="12.75">
      <c r="A21" s="26" t="s">
        <v>22</v>
      </c>
      <c r="B21" s="51">
        <v>330653</v>
      </c>
      <c r="C21" s="84">
        <f>B21/'2021'!B21</f>
        <v>0.9388990007695125</v>
      </c>
      <c r="D21" s="51">
        <v>82541</v>
      </c>
      <c r="E21" s="84">
        <f>D21/'2021'!D21</f>
        <v>0.9422811283491443</v>
      </c>
      <c r="F21" s="51">
        <v>179288</v>
      </c>
      <c r="G21" s="84">
        <f>F21/'2021'!F21</f>
        <v>0.9977294987089307</v>
      </c>
      <c r="H21" s="51">
        <v>261829</v>
      </c>
      <c r="I21" s="84">
        <f>H21/'2021'!H21</f>
        <v>0.9795580131166922</v>
      </c>
      <c r="J21" s="51">
        <v>63960</v>
      </c>
      <c r="K21" s="84">
        <f>J21/'2021'!J21</f>
        <v>0.5247354171794241</v>
      </c>
      <c r="L21" s="51">
        <f t="shared" si="0"/>
        <v>325789</v>
      </c>
      <c r="M21" s="84">
        <f>L21/'2021'!L21</f>
        <v>0.8371100484861878</v>
      </c>
      <c r="N21" s="51">
        <v>146019</v>
      </c>
      <c r="O21" s="84">
        <f>N21/'2021'!N21</f>
        <v>1.4670705609307653</v>
      </c>
    </row>
    <row r="22" spans="1:15" ht="13.5" thickBot="1">
      <c r="A22" s="58" t="s">
        <v>23</v>
      </c>
      <c r="B22" s="59">
        <v>361868</v>
      </c>
      <c r="C22" s="85">
        <f>B22/'2021'!B22</f>
        <v>0.9339999328926618</v>
      </c>
      <c r="D22" s="59">
        <v>84937</v>
      </c>
      <c r="E22" s="85">
        <f>D22/'2021'!D22</f>
        <v>0.8884995188083183</v>
      </c>
      <c r="F22" s="59">
        <v>171615</v>
      </c>
      <c r="G22" s="85">
        <f>F22/'2021'!F22</f>
        <v>0.9287078776334089</v>
      </c>
      <c r="H22" s="59">
        <v>256552</v>
      </c>
      <c r="I22" s="85">
        <f>H22/'2021'!H22</f>
        <v>0.914999019205735</v>
      </c>
      <c r="J22" s="59">
        <v>79590</v>
      </c>
      <c r="K22" s="85">
        <f>J22/'2021'!J22</f>
        <v>1.1247244361539765</v>
      </c>
      <c r="L22" s="59">
        <f t="shared" si="0"/>
        <v>336142</v>
      </c>
      <c r="M22" s="85">
        <f>L22/'2021'!L22</f>
        <v>0.9572631560961301</v>
      </c>
      <c r="N22" s="59">
        <v>171745</v>
      </c>
      <c r="O22" s="85">
        <f>N22/'2021'!N22</f>
        <v>1.7255427957118887</v>
      </c>
    </row>
    <row r="23" spans="1:15" ht="13.5" thickBot="1">
      <c r="A23" s="42" t="s">
        <v>24</v>
      </c>
      <c r="B23" s="43">
        <f>SUM(B20:B22)</f>
        <v>1024550</v>
      </c>
      <c r="C23" s="79">
        <f>B23/'2021'!B23</f>
        <v>0.9296663890053373</v>
      </c>
      <c r="D23" s="43">
        <f>SUM(D20:D22)</f>
        <v>246517</v>
      </c>
      <c r="E23" s="79">
        <f>D23/'2021'!D23</f>
        <v>0.9268497178285013</v>
      </c>
      <c r="F23" s="43">
        <f>SUM(F20:F22)</f>
        <v>516037</v>
      </c>
      <c r="G23" s="79">
        <f>F23/'2021'!F23</f>
        <v>0.9458346850834602</v>
      </c>
      <c r="H23" s="43">
        <f>SUM(H20:H22)</f>
        <v>762555</v>
      </c>
      <c r="I23" s="79">
        <f>H23/'2021'!H23</f>
        <v>0.9396139789689513</v>
      </c>
      <c r="J23" s="43">
        <f>SUM(J20:J22)</f>
        <v>249497</v>
      </c>
      <c r="K23" s="79">
        <f>J23/'2021'!J23</f>
        <v>0.8895484818665411</v>
      </c>
      <c r="L23" s="43">
        <f t="shared" si="0"/>
        <v>1012052</v>
      </c>
      <c r="M23" s="79">
        <f>L23/'2021'!L23</f>
        <v>0.926755296061126</v>
      </c>
      <c r="N23" s="43">
        <f>N22</f>
        <v>171745</v>
      </c>
      <c r="O23" s="79">
        <f>N23/'2021'!N23</f>
        <v>1.7255427957118887</v>
      </c>
    </row>
    <row r="24" spans="1:15" ht="13.5" thickBot="1">
      <c r="A24" s="42" t="s">
        <v>156</v>
      </c>
      <c r="B24" s="43">
        <f>SUM(B23,B19)</f>
        <v>2056245</v>
      </c>
      <c r="C24" s="79">
        <f>B24/'2021'!B24</f>
        <v>0.9437065348939352</v>
      </c>
      <c r="D24" s="43">
        <f>SUM(D23,D19)</f>
        <v>513546</v>
      </c>
      <c r="E24" s="79">
        <f>D24/'2021'!D24</f>
        <v>0.9376016709175988</v>
      </c>
      <c r="F24" s="43">
        <f>SUM(F23,F19)</f>
        <v>1048165</v>
      </c>
      <c r="G24" s="79">
        <f>F24/'2021'!F24</f>
        <v>0.978892680566996</v>
      </c>
      <c r="H24" s="43">
        <f>SUM(H23,H19)</f>
        <v>1561712</v>
      </c>
      <c r="I24" s="79">
        <f>H24/'2021'!H24</f>
        <v>0.9649197492228863</v>
      </c>
      <c r="J24" s="43">
        <f>SUM(J23,J19)</f>
        <v>481578</v>
      </c>
      <c r="K24" s="79">
        <f>J24/'2021'!J24</f>
        <v>0.9334408441667943</v>
      </c>
      <c r="L24" s="43">
        <f t="shared" si="0"/>
        <v>2043290</v>
      </c>
      <c r="M24" s="79">
        <f>L24/'2021'!L24</f>
        <v>0.9573108396434418</v>
      </c>
      <c r="N24" s="43">
        <f>N22</f>
        <v>171745</v>
      </c>
      <c r="O24" s="79">
        <f>N24/'2021'!N24</f>
        <v>1.7255427957118887</v>
      </c>
    </row>
    <row r="25" spans="1:15" ht="13.5" thickBot="1">
      <c r="A25" s="42" t="s">
        <v>208</v>
      </c>
      <c r="B25" s="43">
        <f>SUM(B15,B24)</f>
        <v>4123200</v>
      </c>
      <c r="C25" s="79">
        <f>B25/'2021'!B25</f>
        <v>0.9914362624930418</v>
      </c>
      <c r="D25" s="43">
        <f>SUM(D15,D24)</f>
        <v>1020554</v>
      </c>
      <c r="E25" s="79">
        <f>D25/'2021'!D25</f>
        <v>0.9808445100121578</v>
      </c>
      <c r="F25" s="43">
        <f>SUM(F15,F24)</f>
        <v>2125047</v>
      </c>
      <c r="G25" s="79">
        <f>F25/'2021'!F25</f>
        <v>0.9949155089617666</v>
      </c>
      <c r="H25" s="43">
        <f>SUM(H15,H24)</f>
        <v>3145602</v>
      </c>
      <c r="I25" s="79">
        <f>H25/'2021'!H25</f>
        <v>0.9903066120302532</v>
      </c>
      <c r="J25" s="43">
        <f>SUM(J15,J24)</f>
        <v>941901</v>
      </c>
      <c r="K25" s="79">
        <f>J25/'2021'!J25</f>
        <v>0.974988199539575</v>
      </c>
      <c r="L25" s="43">
        <f t="shared" si="0"/>
        <v>4087503</v>
      </c>
      <c r="M25" s="79">
        <f>L25/'2021'!L25</f>
        <v>0.9867341982630594</v>
      </c>
      <c r="N25" s="43">
        <f>N22</f>
        <v>171745</v>
      </c>
      <c r="O25" s="79">
        <f>N25/'2021'!N25</f>
        <v>1.7255427957118887</v>
      </c>
    </row>
    <row r="26" spans="1:15" ht="12.75">
      <c r="A26" s="66">
        <v>44927</v>
      </c>
      <c r="B26" s="51">
        <v>354841</v>
      </c>
      <c r="C26" s="84">
        <f>B26/'2021'!B26</f>
        <v>0.9060664712431185</v>
      </c>
      <c r="D26" s="51">
        <v>86776</v>
      </c>
      <c r="E26" s="84">
        <f>D26/'2021'!D26</f>
        <v>0.9069777164597183</v>
      </c>
      <c r="F26" s="51">
        <v>167642</v>
      </c>
      <c r="G26" s="84">
        <f>F26/'2021'!F26</f>
        <v>0.9248142284204313</v>
      </c>
      <c r="H26" s="51">
        <v>254418</v>
      </c>
      <c r="I26" s="84">
        <f>H26/'2021'!H26</f>
        <v>0.9186523053147353</v>
      </c>
      <c r="J26" s="51">
        <v>106482</v>
      </c>
      <c r="K26" s="84">
        <f>J26/'2021'!J26</f>
        <v>1.2387533591595994</v>
      </c>
      <c r="L26" s="51">
        <f t="shared" si="0"/>
        <v>360900</v>
      </c>
      <c r="M26" s="84">
        <f>L26/'2021'!L26</f>
        <v>0.9944723978110034</v>
      </c>
      <c r="N26" s="51">
        <v>165685</v>
      </c>
      <c r="O26" s="84">
        <f>N26/'2021'!N26</f>
        <v>1.0069281959342429</v>
      </c>
    </row>
    <row r="27" spans="1:15" ht="12.75">
      <c r="A27" s="26" t="s">
        <v>11</v>
      </c>
      <c r="B27" s="27">
        <v>310633</v>
      </c>
      <c r="C27" s="84">
        <f>B27/'2021'!B27</f>
        <v>0.8876978604353429</v>
      </c>
      <c r="D27" s="27">
        <v>73439</v>
      </c>
      <c r="E27" s="84">
        <f>D27/'2021'!D27</f>
        <v>0.9294781739251496</v>
      </c>
      <c r="F27" s="27">
        <v>167566</v>
      </c>
      <c r="G27" s="84">
        <f>F27/'2021'!F27</f>
        <v>0.9888700044850459</v>
      </c>
      <c r="H27" s="27">
        <v>241005</v>
      </c>
      <c r="I27" s="84">
        <f>H27/'2021'!H27</f>
        <v>0.9699834583016385</v>
      </c>
      <c r="J27" s="27">
        <v>44761</v>
      </c>
      <c r="K27" s="84">
        <f>J27/'2021'!J27</f>
        <v>0.49359313660623705</v>
      </c>
      <c r="L27" s="27">
        <v>285766</v>
      </c>
      <c r="M27" s="84">
        <f>L27/'2021'!L27</f>
        <v>0.8426021754578398</v>
      </c>
      <c r="N27" s="27">
        <v>190553</v>
      </c>
      <c r="O27" s="84">
        <f>N27/'2021'!N27</f>
        <v>1.158060105138412</v>
      </c>
    </row>
    <row r="28" spans="1:15" ht="13.5" thickBot="1">
      <c r="A28" s="58" t="s">
        <v>12</v>
      </c>
      <c r="B28" s="59">
        <v>307696</v>
      </c>
      <c r="C28" s="85">
        <f>B28/'2021'!B28</f>
        <v>0.8861267664448201</v>
      </c>
      <c r="D28" s="59">
        <v>70684</v>
      </c>
      <c r="E28" s="85">
        <f>D28/'2021'!D28</f>
        <v>0.851358024691358</v>
      </c>
      <c r="F28" s="59">
        <v>173912</v>
      </c>
      <c r="G28" s="85">
        <f>F28/'2021'!F28</f>
        <v>0.8698339977092784</v>
      </c>
      <c r="H28" s="59">
        <v>244596</v>
      </c>
      <c r="I28" s="85">
        <f>H28/'2021'!H28</f>
        <v>0.864412889363236</v>
      </c>
      <c r="J28" s="59">
        <v>92312</v>
      </c>
      <c r="K28" s="85">
        <f>J28/'2021'!J28</f>
        <v>0.9396962417036524</v>
      </c>
      <c r="L28" s="59">
        <f t="shared" si="0"/>
        <v>336908</v>
      </c>
      <c r="M28" s="85">
        <f>L28/'2021'!L28</f>
        <v>0.8838136611419787</v>
      </c>
      <c r="N28" s="59">
        <v>161342</v>
      </c>
      <c r="O28" s="85">
        <f>N28/'2021'!N28</f>
        <v>1.1412746693074909</v>
      </c>
    </row>
    <row r="29" spans="1:15" ht="13.5" thickBot="1">
      <c r="A29" s="42" t="s">
        <v>28</v>
      </c>
      <c r="B29" s="43">
        <f>SUM(B26:B28)</f>
        <v>973170</v>
      </c>
      <c r="C29" s="79">
        <f>B29/'2021'!B29</f>
        <v>0.893803797956642</v>
      </c>
      <c r="D29" s="43">
        <f>SUM(D26:D28)</f>
        <v>230899</v>
      </c>
      <c r="E29" s="79">
        <f>D29/'2021'!D29</f>
        <v>0.8959575029490284</v>
      </c>
      <c r="F29" s="43">
        <f>SUM(F26:F28)</f>
        <v>509120</v>
      </c>
      <c r="G29" s="79">
        <f>F29/'2021'!F29</f>
        <v>0.924563251371082</v>
      </c>
      <c r="H29" s="43">
        <f>SUM(H26:H28)</f>
        <v>740019</v>
      </c>
      <c r="I29" s="79">
        <f>H29/'2021'!H29</f>
        <v>0.9154436323870693</v>
      </c>
      <c r="J29" s="43">
        <f>SUM(J26:J28)</f>
        <v>243555</v>
      </c>
      <c r="K29" s="79">
        <f>J29/'2021'!J29</f>
        <v>0.8860444049927423</v>
      </c>
      <c r="L29" s="43">
        <f t="shared" si="0"/>
        <v>983574</v>
      </c>
      <c r="M29" s="79">
        <f>L29/'2021'!L29</f>
        <v>0.907983468282051</v>
      </c>
      <c r="N29" s="43">
        <f>N28</f>
        <v>161342</v>
      </c>
      <c r="O29" s="79">
        <f>N29/'2021'!N29</f>
        <v>1.1412746693074909</v>
      </c>
    </row>
    <row r="30" spans="1:15" ht="13.5" thickBot="1">
      <c r="A30" s="67" t="s">
        <v>211</v>
      </c>
      <c r="B30" s="68">
        <f>SUM(B11:B13,B16:B18,B20:B22,B26:B28)</f>
        <v>4007574</v>
      </c>
      <c r="C30" s="79">
        <f>B30/'2021'!B30</f>
        <v>0.9522387712152861</v>
      </c>
      <c r="D30" s="68">
        <f>SUM(D11:D13,D16:D18,D20:D22,D26:D28)</f>
        <v>993741</v>
      </c>
      <c r="E30" s="79">
        <f>D30/'2021'!D30</f>
        <v>0.9455374983348874</v>
      </c>
      <c r="F30" s="68">
        <f>SUM(F11:F13,F16:F18,F20:F22,F26:F28)</f>
        <v>2083507</v>
      </c>
      <c r="G30" s="79">
        <f>F30/'2021'!F30</f>
        <v>0.9667048212588046</v>
      </c>
      <c r="H30" s="68">
        <f>SUM(H11:H13,H16:H18,H20:H22,H26:H28)</f>
        <v>3077249</v>
      </c>
      <c r="I30" s="79">
        <f>H30/'2021'!H30</f>
        <v>0.9597663686651813</v>
      </c>
      <c r="J30" s="68">
        <f>SUM(J11:J13,J16:J18,J20:J22,J26:J28)</f>
        <v>910577</v>
      </c>
      <c r="K30" s="79">
        <f>J30/'2021'!J30</f>
        <v>0.9343688336102169</v>
      </c>
      <c r="L30" s="68">
        <f t="shared" si="0"/>
        <v>3987826</v>
      </c>
      <c r="M30" s="79">
        <f>L30/'2021'!L30</f>
        <v>0.9538462274429323</v>
      </c>
      <c r="N30" s="68">
        <f>N28</f>
        <v>161342</v>
      </c>
      <c r="O30" s="79">
        <f>N30/'2021'!N30</f>
        <v>1.1412746693074909</v>
      </c>
    </row>
  </sheetData>
  <sheetProtection/>
  <mergeCells count="5">
    <mergeCell ref="A1:O1"/>
    <mergeCell ref="A3:A4"/>
    <mergeCell ref="B3:C3"/>
    <mergeCell ref="D3:M3"/>
    <mergeCell ref="N3:O3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O30" sqref="B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10" t="s">
        <v>119</v>
      </c>
      <c r="B5" s="11">
        <v>4368922</v>
      </c>
      <c r="C5" s="80">
        <v>1.0228994014679067</v>
      </c>
      <c r="D5" s="11">
        <v>1062325</v>
      </c>
      <c r="E5" s="14">
        <v>0.9752569823837279</v>
      </c>
      <c r="F5" s="15">
        <v>2624526</v>
      </c>
      <c r="G5" s="14">
        <v>0.8191115606721735</v>
      </c>
      <c r="H5" s="15">
        <v>3686851</v>
      </c>
      <c r="I5" s="14" t="s">
        <v>120</v>
      </c>
      <c r="J5" s="15">
        <v>665427</v>
      </c>
      <c r="K5" s="14">
        <v>1.0134928903022993</v>
      </c>
      <c r="L5" s="12">
        <v>4362308</v>
      </c>
      <c r="M5" s="13">
        <v>1.0160521173245385</v>
      </c>
      <c r="N5" s="17">
        <v>121639</v>
      </c>
      <c r="O5" s="13">
        <v>1.0577580284703079</v>
      </c>
    </row>
    <row r="6" spans="1:15" ht="12.75">
      <c r="A6" s="18">
        <v>37987</v>
      </c>
      <c r="B6" s="19">
        <v>388204</v>
      </c>
      <c r="C6" s="81">
        <v>0.9954867628806762</v>
      </c>
      <c r="D6" s="19">
        <v>91145</v>
      </c>
      <c r="E6" s="22">
        <v>1.0252184965636706</v>
      </c>
      <c r="F6" s="23">
        <v>213347</v>
      </c>
      <c r="G6" s="22">
        <v>0.7587019914651494</v>
      </c>
      <c r="H6" s="23">
        <v>304492</v>
      </c>
      <c r="I6" s="22" t="s">
        <v>120</v>
      </c>
      <c r="J6" s="23">
        <v>64828</v>
      </c>
      <c r="K6" s="22">
        <v>1.1367749175843445</v>
      </c>
      <c r="L6" s="20">
        <v>369320</v>
      </c>
      <c r="M6" s="21">
        <v>0.9978843727286728</v>
      </c>
      <c r="N6" s="25">
        <v>140522</v>
      </c>
      <c r="O6" s="21">
        <v>1.0419997330525441</v>
      </c>
    </row>
    <row r="7" spans="1:15" ht="12.75">
      <c r="A7" s="26" t="s">
        <v>11</v>
      </c>
      <c r="B7" s="27">
        <v>373069</v>
      </c>
      <c r="C7" s="82">
        <v>1.0468556644620353</v>
      </c>
      <c r="D7" s="27">
        <v>82399</v>
      </c>
      <c r="E7" s="30">
        <v>0.9677945995466344</v>
      </c>
      <c r="F7" s="31">
        <v>227724</v>
      </c>
      <c r="G7" s="30">
        <v>0.8808825691054395</v>
      </c>
      <c r="H7" s="31">
        <v>310123</v>
      </c>
      <c r="I7" s="30" t="s">
        <v>120</v>
      </c>
      <c r="J7" s="31">
        <v>53283</v>
      </c>
      <c r="K7" s="30">
        <v>1.3065322936589672</v>
      </c>
      <c r="L7" s="28">
        <v>363406</v>
      </c>
      <c r="M7" s="29">
        <v>1.0574610296834943</v>
      </c>
      <c r="N7" s="33">
        <v>150186</v>
      </c>
      <c r="O7" s="29">
        <v>1.0177271803212036</v>
      </c>
    </row>
    <row r="8" spans="1:15" ht="13.5" thickBot="1">
      <c r="A8" s="34" t="s">
        <v>12</v>
      </c>
      <c r="B8" s="35">
        <v>370019</v>
      </c>
      <c r="C8" s="83">
        <v>0.9878316073864652</v>
      </c>
      <c r="D8" s="35">
        <v>82708</v>
      </c>
      <c r="E8" s="38">
        <v>0.9463699296298416</v>
      </c>
      <c r="F8" s="39">
        <v>237976</v>
      </c>
      <c r="G8" s="38">
        <v>0.7640144984766326</v>
      </c>
      <c r="H8" s="39">
        <v>320684</v>
      </c>
      <c r="I8" s="38" t="s">
        <v>120</v>
      </c>
      <c r="J8" s="39">
        <v>50301</v>
      </c>
      <c r="K8" s="38">
        <v>0.5591858060786624</v>
      </c>
      <c r="L8" s="36">
        <v>370985</v>
      </c>
      <c r="M8" s="37">
        <v>0.930076013598211</v>
      </c>
      <c r="N8" s="41">
        <v>149218</v>
      </c>
      <c r="O8" s="37">
        <v>1.2104972823882534</v>
      </c>
    </row>
    <row r="9" spans="1:15" ht="13.5" thickBot="1">
      <c r="A9" s="10" t="s">
        <v>25</v>
      </c>
      <c r="B9" s="43">
        <v>1131292</v>
      </c>
      <c r="C9" s="79">
        <v>1.0092603165993406</v>
      </c>
      <c r="D9" s="43">
        <v>256252</v>
      </c>
      <c r="E9" s="46">
        <v>0.9801598078328023</v>
      </c>
      <c r="F9" s="47">
        <v>679047</v>
      </c>
      <c r="G9" s="46">
        <v>0.7977535217969006</v>
      </c>
      <c r="H9" s="47">
        <v>935299</v>
      </c>
      <c r="I9" s="46" t="s">
        <v>120</v>
      </c>
      <c r="J9" s="47">
        <v>168412</v>
      </c>
      <c r="K9" s="46">
        <v>0.8969344496282567</v>
      </c>
      <c r="L9" s="44">
        <v>1103711</v>
      </c>
      <c r="M9" s="45">
        <v>0.9919767255837029</v>
      </c>
      <c r="N9" s="49">
        <v>149218</v>
      </c>
      <c r="O9" s="45">
        <v>1.2104972823882534</v>
      </c>
    </row>
    <row r="10" spans="1:15" ht="13.5" thickBot="1">
      <c r="A10" s="42" t="s">
        <v>121</v>
      </c>
      <c r="B10" s="43">
        <v>4379302</v>
      </c>
      <c r="C10" s="79">
        <v>1.0068587667003106</v>
      </c>
      <c r="D10" s="43">
        <v>1057138</v>
      </c>
      <c r="E10" s="46">
        <v>0.9655498074632646</v>
      </c>
      <c r="F10" s="47">
        <v>2640138</v>
      </c>
      <c r="G10" s="46">
        <v>0.8052950260685386</v>
      </c>
      <c r="H10" s="47">
        <v>3697276</v>
      </c>
      <c r="I10" s="46" t="s">
        <v>120</v>
      </c>
      <c r="J10" s="47">
        <v>646075</v>
      </c>
      <c r="K10" s="46">
        <v>0.9388810012018025</v>
      </c>
      <c r="L10" s="44">
        <v>4353381</v>
      </c>
      <c r="M10" s="45">
        <v>0.9954387149926291</v>
      </c>
      <c r="N10" s="49">
        <v>149218</v>
      </c>
      <c r="O10" s="45">
        <v>1.2104972823882534</v>
      </c>
    </row>
    <row r="11" spans="1:15" ht="12.75">
      <c r="A11" s="50" t="s">
        <v>13</v>
      </c>
      <c r="B11" s="51">
        <v>360361</v>
      </c>
      <c r="C11" s="84">
        <v>0.9774913944865038</v>
      </c>
      <c r="D11" s="51">
        <v>82233</v>
      </c>
      <c r="E11" s="54">
        <v>0.976882595421661</v>
      </c>
      <c r="F11" s="55">
        <v>226370</v>
      </c>
      <c r="G11" s="54">
        <v>0.983896555471042</v>
      </c>
      <c r="H11" s="55">
        <v>308603</v>
      </c>
      <c r="I11" s="54">
        <v>0.9820177308801161</v>
      </c>
      <c r="J11" s="55">
        <v>76473</v>
      </c>
      <c r="K11" s="54">
        <v>1.2089446060452764</v>
      </c>
      <c r="L11" s="52">
        <v>385076</v>
      </c>
      <c r="M11" s="53">
        <v>1.0200418531959419</v>
      </c>
      <c r="N11" s="25">
        <v>124504</v>
      </c>
      <c r="O11" s="53">
        <v>1.0881409556105193</v>
      </c>
    </row>
    <row r="12" spans="1:15" ht="12.75">
      <c r="A12" s="26" t="s">
        <v>14</v>
      </c>
      <c r="B12" s="27">
        <v>334816</v>
      </c>
      <c r="C12" s="82">
        <v>1.0057554821267647</v>
      </c>
      <c r="D12" s="27">
        <v>84494</v>
      </c>
      <c r="E12" s="30">
        <v>0.9464887813511667</v>
      </c>
      <c r="F12" s="31">
        <v>214255</v>
      </c>
      <c r="G12" s="30">
        <v>1.0601644762884965</v>
      </c>
      <c r="H12" s="31">
        <v>298749</v>
      </c>
      <c r="I12" s="30">
        <v>1.0253357449539584</v>
      </c>
      <c r="J12" s="31">
        <v>28132</v>
      </c>
      <c r="K12" s="30">
        <v>0.7953857898159405</v>
      </c>
      <c r="L12" s="28">
        <v>326881</v>
      </c>
      <c r="M12" s="29">
        <v>1.0004437833602664</v>
      </c>
      <c r="N12" s="33">
        <v>132441</v>
      </c>
      <c r="O12" s="29">
        <v>1.098338903493859</v>
      </c>
    </row>
    <row r="13" spans="1:15" ht="13.5" thickBot="1">
      <c r="A13" s="58" t="s">
        <v>15</v>
      </c>
      <c r="B13" s="59">
        <v>356168</v>
      </c>
      <c r="C13" s="85">
        <v>1.0838557325964968</v>
      </c>
      <c r="D13" s="59">
        <v>88567</v>
      </c>
      <c r="E13" s="62">
        <v>1.0059173613792791</v>
      </c>
      <c r="F13" s="63">
        <v>230283</v>
      </c>
      <c r="G13" s="62">
        <v>1.120644042173812</v>
      </c>
      <c r="H13" s="63">
        <v>318850</v>
      </c>
      <c r="I13" s="62">
        <v>1.08633631083789</v>
      </c>
      <c r="J13" s="63">
        <v>49216</v>
      </c>
      <c r="K13" s="62">
        <v>0.7720399071343415</v>
      </c>
      <c r="L13" s="60">
        <v>368066</v>
      </c>
      <c r="M13" s="61">
        <v>1.0303982935858707</v>
      </c>
      <c r="N13" s="65">
        <v>119542</v>
      </c>
      <c r="O13" s="61">
        <v>1.3134029906500984</v>
      </c>
    </row>
    <row r="14" spans="1:15" ht="13.5" thickBot="1">
      <c r="A14" s="42" t="s">
        <v>16</v>
      </c>
      <c r="B14" s="43">
        <v>1051345</v>
      </c>
      <c r="C14" s="79">
        <v>1.0205538692120046</v>
      </c>
      <c r="D14" s="43">
        <v>255294</v>
      </c>
      <c r="E14" s="46">
        <v>0.9762826200018356</v>
      </c>
      <c r="F14" s="47">
        <v>670909</v>
      </c>
      <c r="G14" s="46">
        <v>1.0522319925456696</v>
      </c>
      <c r="H14" s="44">
        <v>926203</v>
      </c>
      <c r="I14" s="46">
        <v>1.030166068367237</v>
      </c>
      <c r="J14" s="44">
        <v>153821</v>
      </c>
      <c r="K14" s="46">
        <v>0.947331144956366</v>
      </c>
      <c r="L14" s="44">
        <v>1080024</v>
      </c>
      <c r="M14" s="45">
        <v>1.0175061933841856</v>
      </c>
      <c r="N14" s="49">
        <v>119542</v>
      </c>
      <c r="O14" s="45">
        <v>1.3134029906500984</v>
      </c>
    </row>
    <row r="15" spans="1:15" ht="13.5" thickBot="1">
      <c r="A15" s="42" t="s">
        <v>30</v>
      </c>
      <c r="B15" s="43">
        <v>2182637</v>
      </c>
      <c r="C15" s="79">
        <v>1.0146688900428296</v>
      </c>
      <c r="D15" s="43">
        <v>511546</v>
      </c>
      <c r="E15" s="46">
        <v>0.978221002610267</v>
      </c>
      <c r="F15" s="44">
        <v>1350955</v>
      </c>
      <c r="G15" s="46">
        <v>1.0376078157282314</v>
      </c>
      <c r="H15" s="44">
        <v>1862501</v>
      </c>
      <c r="I15" s="46">
        <v>1.0205904352233652</v>
      </c>
      <c r="J15" s="44">
        <v>322233</v>
      </c>
      <c r="K15" s="46">
        <v>0.9203054804262332</v>
      </c>
      <c r="L15" s="44">
        <v>2184734</v>
      </c>
      <c r="M15" s="45">
        <v>1.0044467697932289</v>
      </c>
      <c r="N15" s="49">
        <v>119542</v>
      </c>
      <c r="O15" s="45">
        <v>1.3134029906500984</v>
      </c>
    </row>
    <row r="16" spans="1:15" ht="12.75">
      <c r="A16" s="50" t="s">
        <v>17</v>
      </c>
      <c r="B16" s="51">
        <v>381359</v>
      </c>
      <c r="C16" s="84">
        <v>1.0349994436347747</v>
      </c>
      <c r="D16" s="51">
        <v>92692</v>
      </c>
      <c r="E16" s="54">
        <v>1.0132598738508292</v>
      </c>
      <c r="F16" s="55">
        <v>219774</v>
      </c>
      <c r="G16" s="54">
        <v>0.9603366382493412</v>
      </c>
      <c r="H16" s="20">
        <v>312466</v>
      </c>
      <c r="I16" s="54">
        <v>0.9754565604220647</v>
      </c>
      <c r="J16" s="20">
        <v>51569</v>
      </c>
      <c r="K16" s="54">
        <v>1.5476426277722757</v>
      </c>
      <c r="L16" s="52">
        <v>364035</v>
      </c>
      <c r="M16" s="53">
        <v>1.0010858162425669</v>
      </c>
      <c r="N16" s="57">
        <v>137865</v>
      </c>
      <c r="O16" s="53">
        <v>1.3027147568246888</v>
      </c>
    </row>
    <row r="17" spans="1:15" ht="12.75">
      <c r="A17" s="26" t="s">
        <v>18</v>
      </c>
      <c r="B17" s="27">
        <v>381247</v>
      </c>
      <c r="C17" s="82">
        <v>1.0563316672023406</v>
      </c>
      <c r="D17" s="27">
        <v>90128</v>
      </c>
      <c r="E17" s="30">
        <v>0.9958895027624309</v>
      </c>
      <c r="F17" s="31">
        <v>229308</v>
      </c>
      <c r="G17" s="30">
        <v>1.1298532085548252</v>
      </c>
      <c r="H17" s="28">
        <v>319436</v>
      </c>
      <c r="I17" s="30">
        <v>1.0883834842364144</v>
      </c>
      <c r="J17" s="28">
        <v>62242</v>
      </c>
      <c r="K17" s="30">
        <v>1.3430433281546694</v>
      </c>
      <c r="L17" s="28">
        <v>381678</v>
      </c>
      <c r="M17" s="29">
        <v>1.123228863726952</v>
      </c>
      <c r="N17" s="33">
        <v>138679</v>
      </c>
      <c r="O17" s="29">
        <v>1.0830150957836453</v>
      </c>
    </row>
    <row r="18" spans="1:15" ht="13.5" thickBot="1">
      <c r="A18" s="58" t="s">
        <v>19</v>
      </c>
      <c r="B18" s="59">
        <v>358844</v>
      </c>
      <c r="C18" s="82">
        <v>0.9773983908133638</v>
      </c>
      <c r="D18" s="59">
        <v>91204</v>
      </c>
      <c r="E18" s="77">
        <v>0.9781743690944776</v>
      </c>
      <c r="F18" s="60">
        <v>215630</v>
      </c>
      <c r="G18" s="77">
        <v>1.0271262920405058</v>
      </c>
      <c r="H18" s="36">
        <v>306834</v>
      </c>
      <c r="I18" s="77">
        <v>1.008755711682206</v>
      </c>
      <c r="J18" s="60">
        <v>62690</v>
      </c>
      <c r="K18" s="77">
        <v>0.8354099758798523</v>
      </c>
      <c r="L18" s="60">
        <v>369524</v>
      </c>
      <c r="M18" s="61">
        <v>0.9769824490843518</v>
      </c>
      <c r="N18" s="65">
        <v>128293</v>
      </c>
      <c r="O18" s="61">
        <v>1.0940713956780543</v>
      </c>
    </row>
    <row r="19" spans="1:15" ht="13.5" thickBot="1">
      <c r="A19" s="42" t="s">
        <v>20</v>
      </c>
      <c r="B19" s="43">
        <v>1121450</v>
      </c>
      <c r="C19" s="79">
        <v>1.022734630709307</v>
      </c>
      <c r="D19" s="43">
        <v>274024</v>
      </c>
      <c r="E19" s="75">
        <v>0.9956616209695587</v>
      </c>
      <c r="F19" s="44">
        <v>664712</v>
      </c>
      <c r="G19" s="75">
        <v>1.0356382671378666</v>
      </c>
      <c r="H19" s="43">
        <v>938736</v>
      </c>
      <c r="I19" s="75">
        <v>1.0225313438965278</v>
      </c>
      <c r="J19" s="44">
        <v>176501</v>
      </c>
      <c r="K19" s="75">
        <v>1.1408801210037103</v>
      </c>
      <c r="L19" s="44">
        <v>1115237</v>
      </c>
      <c r="M19" s="45">
        <v>1.0312274882623624</v>
      </c>
      <c r="N19" s="49">
        <v>128293</v>
      </c>
      <c r="O19" s="45">
        <v>1.0940713956780543</v>
      </c>
    </row>
    <row r="20" spans="1:15" ht="12.75">
      <c r="A20" s="50" t="s">
        <v>21</v>
      </c>
      <c r="B20" s="19">
        <v>383319</v>
      </c>
      <c r="C20" s="81">
        <v>1.0677409470752088</v>
      </c>
      <c r="D20" s="19">
        <v>84464</v>
      </c>
      <c r="E20" s="22">
        <v>0.9864754385555115</v>
      </c>
      <c r="F20" s="23">
        <v>234062</v>
      </c>
      <c r="G20" s="86">
        <v>1.0102639802489597</v>
      </c>
      <c r="H20" s="20">
        <v>318526</v>
      </c>
      <c r="I20" s="86">
        <v>1.0038448689908164</v>
      </c>
      <c r="J20" s="20">
        <v>78838</v>
      </c>
      <c r="K20" s="86">
        <v>1.838872950341707</v>
      </c>
      <c r="L20" s="20">
        <v>397364</v>
      </c>
      <c r="M20" s="21">
        <v>1.1032403332787308</v>
      </c>
      <c r="N20" s="25">
        <v>112708</v>
      </c>
      <c r="O20" s="21">
        <v>0.9709343395186162</v>
      </c>
    </row>
    <row r="21" spans="1:15" ht="12.75">
      <c r="A21" s="26" t="s">
        <v>22</v>
      </c>
      <c r="B21" s="51">
        <v>393967</v>
      </c>
      <c r="C21" s="84">
        <v>1.04642922597593</v>
      </c>
      <c r="D21" s="51">
        <v>90115</v>
      </c>
      <c r="E21" s="54">
        <v>1.0178920378172618</v>
      </c>
      <c r="F21" s="55">
        <v>235841</v>
      </c>
      <c r="G21" s="54">
        <v>1.0606746120980437</v>
      </c>
      <c r="H21" s="52">
        <v>325956</v>
      </c>
      <c r="I21" s="76">
        <v>1.0484912233298271</v>
      </c>
      <c r="J21" s="52">
        <v>62247</v>
      </c>
      <c r="K21" s="76">
        <v>1.2404248535331395</v>
      </c>
      <c r="L21" s="52">
        <v>388203</v>
      </c>
      <c r="M21" s="53">
        <v>1.0461916170569419</v>
      </c>
      <c r="N21" s="57">
        <v>118480</v>
      </c>
      <c r="O21" s="53">
        <v>0.9750958800388458</v>
      </c>
    </row>
    <row r="22" spans="1:15" ht="13.5" thickBot="1">
      <c r="A22" s="58" t="s">
        <v>23</v>
      </c>
      <c r="B22" s="59">
        <v>411571</v>
      </c>
      <c r="C22" s="85">
        <v>1.0667131464293953</v>
      </c>
      <c r="D22" s="59">
        <v>94762</v>
      </c>
      <c r="E22" s="62">
        <v>1.0526888767926772</v>
      </c>
      <c r="F22" s="63">
        <v>228544</v>
      </c>
      <c r="G22" s="62">
        <v>1.0017225434032724</v>
      </c>
      <c r="H22" s="60">
        <v>323306</v>
      </c>
      <c r="I22" s="78">
        <v>1.0161423138573717</v>
      </c>
      <c r="J22" s="60">
        <v>60281</v>
      </c>
      <c r="K22" s="78">
        <v>0.8926683350856669</v>
      </c>
      <c r="L22" s="60">
        <v>383587</v>
      </c>
      <c r="M22" s="61">
        <v>0.9945242274416061</v>
      </c>
      <c r="N22" s="65">
        <v>146467</v>
      </c>
      <c r="O22" s="61">
        <v>1.2041121679724431</v>
      </c>
    </row>
    <row r="23" spans="1:15" ht="13.5" thickBot="1">
      <c r="A23" s="42" t="s">
        <v>24</v>
      </c>
      <c r="B23" s="43">
        <v>1188857</v>
      </c>
      <c r="C23" s="79">
        <v>1.06023179865123</v>
      </c>
      <c r="D23" s="43">
        <v>269341</v>
      </c>
      <c r="E23" s="46">
        <v>1.0195667973895794</v>
      </c>
      <c r="F23" s="47">
        <v>698446</v>
      </c>
      <c r="G23" s="46">
        <v>1.0238381084309975</v>
      </c>
      <c r="H23" s="47">
        <v>967787</v>
      </c>
      <c r="I23" s="46">
        <v>1.0226457880060063</v>
      </c>
      <c r="J23" s="47">
        <v>201366</v>
      </c>
      <c r="K23" s="46">
        <v>1.2539605440143475</v>
      </c>
      <c r="L23" s="87">
        <v>1169154</v>
      </c>
      <c r="M23" s="45">
        <v>1.0467464261764945</v>
      </c>
      <c r="N23" s="49">
        <v>146467</v>
      </c>
      <c r="O23" s="45">
        <v>1.2041121679724431</v>
      </c>
    </row>
    <row r="24" spans="1:15" ht="13.5" thickBot="1">
      <c r="A24" s="42" t="s">
        <v>118</v>
      </c>
      <c r="B24" s="43">
        <v>2310307</v>
      </c>
      <c r="C24" s="79">
        <v>1.0416928370364125</v>
      </c>
      <c r="D24" s="43">
        <v>543365</v>
      </c>
      <c r="E24" s="46">
        <v>1.0073694358441945</v>
      </c>
      <c r="F24" s="47">
        <v>1361619</v>
      </c>
      <c r="G24" s="46">
        <v>1.0295515585209023</v>
      </c>
      <c r="H24" s="47">
        <v>1903986</v>
      </c>
      <c r="I24" s="46">
        <v>1.0225895121503217</v>
      </c>
      <c r="J24" s="47">
        <v>377867</v>
      </c>
      <c r="K24" s="46">
        <v>1.198474420374893</v>
      </c>
      <c r="L24" s="87">
        <v>2272851</v>
      </c>
      <c r="M24" s="45">
        <v>1.0391525116860887</v>
      </c>
      <c r="N24" s="49">
        <v>146467</v>
      </c>
      <c r="O24" s="45">
        <v>1.2041121679724431</v>
      </c>
    </row>
    <row r="25" spans="1:15" ht="13.5" thickBot="1">
      <c r="A25" s="42" t="s">
        <v>122</v>
      </c>
      <c r="B25" s="43">
        <v>4492944</v>
      </c>
      <c r="C25" s="79">
        <v>1.0283873230055378</v>
      </c>
      <c r="D25" s="43">
        <v>1054911</v>
      </c>
      <c r="E25" s="75">
        <v>0.9930209681594615</v>
      </c>
      <c r="F25" s="44">
        <v>2712574</v>
      </c>
      <c r="G25" s="75">
        <v>1.0335481530760222</v>
      </c>
      <c r="H25" s="44">
        <v>3766487</v>
      </c>
      <c r="I25" s="75">
        <v>1.0216000049907088</v>
      </c>
      <c r="J25" s="44">
        <v>700100</v>
      </c>
      <c r="K25" s="75">
        <v>1.0521063918356184</v>
      </c>
      <c r="L25" s="44">
        <v>4457585</v>
      </c>
      <c r="M25" s="45">
        <v>1.0218479885967835</v>
      </c>
      <c r="N25" s="49">
        <v>146467</v>
      </c>
      <c r="O25" s="45">
        <v>1.2041121679724431</v>
      </c>
    </row>
    <row r="26" spans="1:15" ht="12.75">
      <c r="A26" s="66">
        <v>38353</v>
      </c>
      <c r="B26" s="51">
        <v>416310</v>
      </c>
      <c r="C26" s="84">
        <v>1.0283873230055378</v>
      </c>
      <c r="D26" s="51">
        <v>91142</v>
      </c>
      <c r="E26" s="54">
        <v>1.0283873230055378</v>
      </c>
      <c r="F26" s="55">
        <v>225757</v>
      </c>
      <c r="G26" s="54">
        <v>1.0283873230055378</v>
      </c>
      <c r="H26" s="55">
        <v>316899</v>
      </c>
      <c r="I26" s="54">
        <v>1.0283873230055378</v>
      </c>
      <c r="J26" s="55">
        <v>78806</v>
      </c>
      <c r="K26" s="54">
        <v>1.0283873230055378</v>
      </c>
      <c r="L26" s="52">
        <v>395705</v>
      </c>
      <c r="M26" s="53">
        <v>1.0283873230055378</v>
      </c>
      <c r="N26" s="57">
        <v>167073</v>
      </c>
      <c r="O26" s="53">
        <v>1.0283873230055378</v>
      </c>
    </row>
    <row r="27" spans="1:15" ht="12.75">
      <c r="A27" s="26" t="s">
        <v>11</v>
      </c>
      <c r="B27" s="27">
        <v>375383</v>
      </c>
      <c r="C27" s="82">
        <v>1.0062026059522502</v>
      </c>
      <c r="D27" s="27">
        <v>86424</v>
      </c>
      <c r="E27" s="30">
        <v>1.0488476801902935</v>
      </c>
      <c r="F27" s="31">
        <v>229093</v>
      </c>
      <c r="G27" s="30">
        <v>1.0060116632414677</v>
      </c>
      <c r="H27" s="31">
        <v>315517</v>
      </c>
      <c r="I27" s="30">
        <v>1.0173930988672237</v>
      </c>
      <c r="J27" s="31">
        <v>57310</v>
      </c>
      <c r="K27" s="30">
        <v>1.0755775763376687</v>
      </c>
      <c r="L27" s="28">
        <v>372827</v>
      </c>
      <c r="M27" s="29">
        <v>1.0259241729635724</v>
      </c>
      <c r="N27" s="33">
        <v>169629</v>
      </c>
      <c r="O27" s="29">
        <v>1.1294594702568814</v>
      </c>
    </row>
    <row r="28" spans="1:15" ht="13.5" thickBot="1">
      <c r="A28" s="58" t="s">
        <v>12</v>
      </c>
      <c r="B28" s="59">
        <v>386483</v>
      </c>
      <c r="C28" s="85">
        <v>1.0444950124182812</v>
      </c>
      <c r="D28" s="59">
        <v>88376</v>
      </c>
      <c r="E28" s="62">
        <v>1.0685302510035304</v>
      </c>
      <c r="F28" s="63">
        <v>237357</v>
      </c>
      <c r="G28" s="62">
        <v>0.9973988973678017</v>
      </c>
      <c r="H28" s="63">
        <v>325733</v>
      </c>
      <c r="I28" s="62">
        <v>1.0157444711928254</v>
      </c>
      <c r="J28" s="63">
        <v>85945</v>
      </c>
      <c r="K28" s="62">
        <v>1.7086141428599828</v>
      </c>
      <c r="L28" s="60">
        <v>411678</v>
      </c>
      <c r="M28" s="61">
        <v>1.1096890709866976</v>
      </c>
      <c r="N28" s="41">
        <v>144434</v>
      </c>
      <c r="O28" s="61">
        <v>0.9679395247222184</v>
      </c>
    </row>
    <row r="29" spans="1:15" ht="13.5" thickBot="1">
      <c r="A29" s="42" t="s">
        <v>25</v>
      </c>
      <c r="B29" s="43">
        <v>1178176</v>
      </c>
      <c r="C29" s="79">
        <v>1.0414428812366745</v>
      </c>
      <c r="D29" s="43">
        <v>265942</v>
      </c>
      <c r="E29" s="46">
        <v>1.037814339010037</v>
      </c>
      <c r="F29" s="47">
        <v>692207</v>
      </c>
      <c r="G29" s="46">
        <v>1.019380101819167</v>
      </c>
      <c r="H29" s="47">
        <v>958149</v>
      </c>
      <c r="I29" s="46">
        <v>1.0244306900787876</v>
      </c>
      <c r="J29" s="47">
        <v>222061</v>
      </c>
      <c r="K29" s="46">
        <v>1.3185580599957247</v>
      </c>
      <c r="L29" s="44">
        <v>1180210</v>
      </c>
      <c r="M29" s="45">
        <v>1.0693107163016407</v>
      </c>
      <c r="N29" s="49">
        <v>144434</v>
      </c>
      <c r="O29" s="45">
        <v>0.9679395247222184</v>
      </c>
    </row>
    <row r="30" spans="1:15" ht="13.5" thickBot="1">
      <c r="A30" s="67" t="s">
        <v>123</v>
      </c>
      <c r="B30" s="68">
        <v>4539828</v>
      </c>
      <c r="C30" s="79">
        <v>1.0366556131547904</v>
      </c>
      <c r="D30" s="68">
        <v>1064601</v>
      </c>
      <c r="E30" s="71">
        <v>1.0070596270307188</v>
      </c>
      <c r="F30" s="72">
        <v>2726273</v>
      </c>
      <c r="G30" s="71">
        <v>1.0326251885318116</v>
      </c>
      <c r="H30" s="72">
        <v>3790874</v>
      </c>
      <c r="I30" s="71">
        <v>1.025315394360605</v>
      </c>
      <c r="J30" s="72">
        <v>753749</v>
      </c>
      <c r="K30" s="71">
        <v>1.1666586696590953</v>
      </c>
      <c r="L30" s="69">
        <v>4544623</v>
      </c>
      <c r="M30" s="70">
        <v>1.043936728281271</v>
      </c>
      <c r="N30" s="74">
        <v>144434</v>
      </c>
      <c r="O30" s="70">
        <v>0.9679395247222184</v>
      </c>
    </row>
    <row r="32" spans="6:12" ht="12.75">
      <c r="F32" s="15"/>
      <c r="L32" s="15"/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6" ht="12.75">
      <c r="A1" s="89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3.5" thickBot="1">
      <c r="A2" s="1"/>
      <c r="P2" s="1" t="s">
        <v>0</v>
      </c>
    </row>
    <row r="3" spans="1:16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2" t="s">
        <v>3</v>
      </c>
      <c r="O3" s="92" t="s">
        <v>5</v>
      </c>
      <c r="P3" s="93"/>
    </row>
    <row r="4" spans="1:16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48</v>
      </c>
      <c r="I4" s="4" t="s">
        <v>7</v>
      </c>
      <c r="J4" s="7" t="s">
        <v>49</v>
      </c>
      <c r="K4" s="4" t="s">
        <v>7</v>
      </c>
      <c r="L4" s="4" t="s">
        <v>10</v>
      </c>
      <c r="M4" s="8" t="s">
        <v>7</v>
      </c>
      <c r="N4" s="9"/>
      <c r="O4" s="3"/>
      <c r="P4" s="8" t="s">
        <v>7</v>
      </c>
    </row>
    <row r="5" spans="1:16" ht="13.5" thickBot="1">
      <c r="A5" s="10" t="s">
        <v>43</v>
      </c>
      <c r="B5" s="11">
        <v>4271116</v>
      </c>
      <c r="C5" s="80">
        <v>0.9954162223034299</v>
      </c>
      <c r="D5" s="11">
        <v>1089277</v>
      </c>
      <c r="E5" s="14">
        <v>1.0383144501573758</v>
      </c>
      <c r="F5" s="15">
        <v>2547545</v>
      </c>
      <c r="G5" s="14">
        <v>0.7910124563243085</v>
      </c>
      <c r="H5" s="15">
        <v>3636822</v>
      </c>
      <c r="I5" s="14" t="s">
        <v>50</v>
      </c>
      <c r="J5" s="15">
        <v>656568</v>
      </c>
      <c r="K5" s="14">
        <v>1.0907894736842105</v>
      </c>
      <c r="L5" s="12">
        <v>4293390</v>
      </c>
      <c r="M5" s="13">
        <v>1.0055495767262064</v>
      </c>
      <c r="N5" s="16">
        <v>0</v>
      </c>
      <c r="O5" s="17">
        <v>114997</v>
      </c>
      <c r="P5" s="13">
        <v>0.8377370311282063</v>
      </c>
    </row>
    <row r="6" spans="1:16" ht="12.75">
      <c r="A6" s="18">
        <v>37622</v>
      </c>
      <c r="B6" s="19">
        <v>389964</v>
      </c>
      <c r="C6" s="81">
        <v>1.0759497512671168</v>
      </c>
      <c r="D6" s="19">
        <v>88903</v>
      </c>
      <c r="E6" s="22">
        <v>1.0202786448769738</v>
      </c>
      <c r="F6" s="23">
        <v>224172</v>
      </c>
      <c r="G6" s="22">
        <v>0.9118428277980029</v>
      </c>
      <c r="H6" s="23">
        <v>313075</v>
      </c>
      <c r="I6" s="22" t="s">
        <v>50</v>
      </c>
      <c r="J6" s="23">
        <v>57028</v>
      </c>
      <c r="K6" s="22">
        <v>1.5145672323586434</v>
      </c>
      <c r="L6" s="20">
        <v>370103</v>
      </c>
      <c r="M6" s="21">
        <v>1.111483838417207</v>
      </c>
      <c r="N6" s="24">
        <v>0</v>
      </c>
      <c r="O6" s="25">
        <v>134858</v>
      </c>
      <c r="P6" s="21">
        <v>0.8088551944196201</v>
      </c>
    </row>
    <row r="7" spans="1:16" ht="12.75">
      <c r="A7" s="26" t="s">
        <v>11</v>
      </c>
      <c r="B7" s="27">
        <v>356371</v>
      </c>
      <c r="C7" s="82">
        <v>1.0676311279943438</v>
      </c>
      <c r="D7" s="27">
        <v>85141</v>
      </c>
      <c r="E7" s="30">
        <v>1.0129321626573393</v>
      </c>
      <c r="F7" s="31">
        <v>217736</v>
      </c>
      <c r="G7" s="30">
        <v>0.815866485309712</v>
      </c>
      <c r="H7" s="31">
        <v>302877</v>
      </c>
      <c r="I7" s="30" t="s">
        <v>50</v>
      </c>
      <c r="J7" s="31">
        <v>40782</v>
      </c>
      <c r="K7" s="30">
        <v>0.6350061504445448</v>
      </c>
      <c r="L7" s="28">
        <v>343659</v>
      </c>
      <c r="M7" s="29">
        <v>0.9792779777221163</v>
      </c>
      <c r="N7" s="32">
        <v>0</v>
      </c>
      <c r="O7" s="33">
        <v>147570</v>
      </c>
      <c r="P7" s="29">
        <v>0.9864832343975614</v>
      </c>
    </row>
    <row r="8" spans="1:16" ht="13.5" thickBot="1">
      <c r="A8" s="34" t="s">
        <v>12</v>
      </c>
      <c r="B8" s="35">
        <v>374577</v>
      </c>
      <c r="C8" s="83">
        <v>1.0815765538150581</v>
      </c>
      <c r="D8" s="35">
        <v>87395</v>
      </c>
      <c r="E8" s="38">
        <v>1.0321837722924294</v>
      </c>
      <c r="F8" s="39">
        <v>221527</v>
      </c>
      <c r="G8" s="38">
        <v>0.8387457073948288</v>
      </c>
      <c r="H8" s="39">
        <v>308922</v>
      </c>
      <c r="I8" s="38" t="s">
        <v>50</v>
      </c>
      <c r="J8" s="39">
        <v>89954</v>
      </c>
      <c r="K8" s="38">
        <v>1.6559100196969976</v>
      </c>
      <c r="L8" s="36">
        <v>398876</v>
      </c>
      <c r="M8" s="37">
        <v>1.1436091368084247</v>
      </c>
      <c r="N8" s="40">
        <v>-1</v>
      </c>
      <c r="O8" s="41">
        <v>123270</v>
      </c>
      <c r="P8" s="37">
        <v>0.8378304900428193</v>
      </c>
    </row>
    <row r="9" spans="1:16" ht="13.5" thickBot="1">
      <c r="A9" s="10" t="s">
        <v>41</v>
      </c>
      <c r="B9" s="43">
        <v>1120912</v>
      </c>
      <c r="C9" s="79">
        <v>1.0751555309153065</v>
      </c>
      <c r="D9" s="43">
        <v>261439</v>
      </c>
      <c r="E9" s="46">
        <v>1.021804893301024</v>
      </c>
      <c r="F9" s="47">
        <v>663435</v>
      </c>
      <c r="G9" s="46">
        <v>0.8540186576626559</v>
      </c>
      <c r="H9" s="47">
        <v>924874</v>
      </c>
      <c r="I9" s="46" t="s">
        <v>50</v>
      </c>
      <c r="J9" s="47">
        <v>187764</v>
      </c>
      <c r="K9" s="46">
        <v>1.2020819595515977</v>
      </c>
      <c r="L9" s="44">
        <v>1112638</v>
      </c>
      <c r="M9" s="45">
        <v>1.0774078410069148</v>
      </c>
      <c r="N9" s="48">
        <v>-1</v>
      </c>
      <c r="O9" s="49">
        <v>123270</v>
      </c>
      <c r="P9" s="45">
        <v>0.8378304900428193</v>
      </c>
    </row>
    <row r="10" spans="1:16" ht="13.5" thickBot="1">
      <c r="A10" s="42" t="s">
        <v>44</v>
      </c>
      <c r="B10" s="43">
        <v>4349470</v>
      </c>
      <c r="C10" s="79">
        <v>1.0320178050696045</v>
      </c>
      <c r="D10" s="43">
        <v>1094856</v>
      </c>
      <c r="E10" s="46">
        <v>1.0509403553701477</v>
      </c>
      <c r="F10" s="47">
        <v>2590340</v>
      </c>
      <c r="G10" s="46">
        <v>0.8286982443500756</v>
      </c>
      <c r="H10" s="47">
        <v>3685196</v>
      </c>
      <c r="I10" s="46" t="s">
        <v>50</v>
      </c>
      <c r="J10" s="47">
        <v>888133</v>
      </c>
      <c r="K10" s="46">
        <v>1.604556039941681</v>
      </c>
      <c r="L10" s="44">
        <v>4373329</v>
      </c>
      <c r="M10" s="45">
        <v>1.0493686865354266</v>
      </c>
      <c r="N10" s="48">
        <v>-1</v>
      </c>
      <c r="O10" s="49">
        <v>123270</v>
      </c>
      <c r="P10" s="45">
        <v>0.8378304900428193</v>
      </c>
    </row>
    <row r="11" spans="1:16" ht="12.75">
      <c r="A11" s="50" t="s">
        <v>13</v>
      </c>
      <c r="B11" s="51">
        <v>368659</v>
      </c>
      <c r="C11" s="84">
        <v>1.0931262082952806</v>
      </c>
      <c r="D11" s="51">
        <v>84179</v>
      </c>
      <c r="E11" s="54">
        <v>0.8909339147368867</v>
      </c>
      <c r="F11" s="55">
        <v>230075</v>
      </c>
      <c r="G11" s="54">
        <v>1.0015061224312125</v>
      </c>
      <c r="H11" s="55">
        <v>314254</v>
      </c>
      <c r="I11" s="54" t="s">
        <v>50</v>
      </c>
      <c r="J11" s="55">
        <v>63256</v>
      </c>
      <c r="K11" s="54">
        <v>3.189914271306102</v>
      </c>
      <c r="L11" s="52">
        <v>377510</v>
      </c>
      <c r="M11" s="53">
        <v>1.1643888431370735</v>
      </c>
      <c r="N11" s="56">
        <v>0</v>
      </c>
      <c r="O11" s="25">
        <v>114419</v>
      </c>
      <c r="P11" s="53">
        <v>0.7143642028107811</v>
      </c>
    </row>
    <row r="12" spans="1:16" ht="12.75">
      <c r="A12" s="26" t="s">
        <v>14</v>
      </c>
      <c r="B12" s="27">
        <v>332900</v>
      </c>
      <c r="C12" s="82">
        <v>1.064946032924075</v>
      </c>
      <c r="D12" s="27">
        <v>89271</v>
      </c>
      <c r="E12" s="30">
        <v>0.9423332699981</v>
      </c>
      <c r="F12" s="31">
        <v>202096</v>
      </c>
      <c r="G12" s="30">
        <v>0.8316126032335186</v>
      </c>
      <c r="H12" s="31">
        <v>291367</v>
      </c>
      <c r="I12" s="30" t="s">
        <v>50</v>
      </c>
      <c r="J12" s="31">
        <v>35369</v>
      </c>
      <c r="K12" s="30">
        <v>0.8595975307441792</v>
      </c>
      <c r="L12" s="28">
        <v>326736</v>
      </c>
      <c r="M12" s="29">
        <v>0.9673872172103117</v>
      </c>
      <c r="N12" s="32">
        <v>0</v>
      </c>
      <c r="O12" s="33">
        <v>120583</v>
      </c>
      <c r="P12" s="29">
        <v>0.8931081731659445</v>
      </c>
    </row>
    <row r="13" spans="1:16" ht="13.5" thickBot="1">
      <c r="A13" s="58" t="s">
        <v>15</v>
      </c>
      <c r="B13" s="59">
        <v>328612</v>
      </c>
      <c r="C13" s="85">
        <v>0.9479648060002884</v>
      </c>
      <c r="D13" s="59">
        <v>88046</v>
      </c>
      <c r="E13" s="62">
        <v>0.9665612787072411</v>
      </c>
      <c r="F13" s="63">
        <v>206384</v>
      </c>
      <c r="G13" s="62">
        <v>0.7332205942957837</v>
      </c>
      <c r="H13" s="63">
        <v>294430</v>
      </c>
      <c r="I13" s="62" t="s">
        <v>50</v>
      </c>
      <c r="J13" s="63">
        <v>63748</v>
      </c>
      <c r="K13" s="62">
        <v>0.8318500926481718</v>
      </c>
      <c r="L13" s="60">
        <v>358178</v>
      </c>
      <c r="M13" s="61">
        <v>0.9613761783083894</v>
      </c>
      <c r="N13" s="64">
        <v>0</v>
      </c>
      <c r="O13" s="65">
        <v>91017</v>
      </c>
      <c r="P13" s="61">
        <v>0.8342682725622834</v>
      </c>
    </row>
    <row r="14" spans="1:16" ht="13.5" thickBot="1">
      <c r="A14" s="42" t="s">
        <v>16</v>
      </c>
      <c r="B14" s="43">
        <v>1030171</v>
      </c>
      <c r="C14" s="79">
        <v>1.0337892624184646</v>
      </c>
      <c r="D14" s="43">
        <v>261496</v>
      </c>
      <c r="E14" s="46">
        <v>0.9328814526773929</v>
      </c>
      <c r="F14" s="47">
        <v>638555</v>
      </c>
      <c r="G14" s="46">
        <v>0.8466406442665422</v>
      </c>
      <c r="H14" s="44">
        <v>900051</v>
      </c>
      <c r="I14" s="46" t="s">
        <v>50</v>
      </c>
      <c r="J14" s="44">
        <v>162373</v>
      </c>
      <c r="K14" s="46">
        <v>1.1799505849865561</v>
      </c>
      <c r="L14" s="44">
        <v>1062424</v>
      </c>
      <c r="M14" s="45">
        <v>1.0269609833238604</v>
      </c>
      <c r="N14" s="43">
        <v>0</v>
      </c>
      <c r="O14" s="49">
        <v>91017</v>
      </c>
      <c r="P14" s="45">
        <v>0.8342682725622834</v>
      </c>
    </row>
    <row r="15" spans="1:16" ht="13.5" thickBot="1">
      <c r="A15" s="42" t="s">
        <v>30</v>
      </c>
      <c r="B15" s="43">
        <v>2151083</v>
      </c>
      <c r="C15" s="79">
        <v>1.054939584847513</v>
      </c>
      <c r="D15" s="43">
        <v>522935</v>
      </c>
      <c r="E15" s="46">
        <v>0.9753156648078035</v>
      </c>
      <c r="F15" s="44">
        <v>1301990</v>
      </c>
      <c r="G15" s="46">
        <v>0.5641448936262403</v>
      </c>
      <c r="H15" s="44">
        <v>1824925</v>
      </c>
      <c r="I15" s="46" t="s">
        <v>50</v>
      </c>
      <c r="J15" s="44">
        <v>350137</v>
      </c>
      <c r="K15" s="46">
        <v>1.1917163871767031</v>
      </c>
      <c r="L15" s="44">
        <v>2175062</v>
      </c>
      <c r="M15" s="45">
        <v>0.7016487469071883</v>
      </c>
      <c r="N15" s="43">
        <v>0</v>
      </c>
      <c r="O15" s="49">
        <v>91017</v>
      </c>
      <c r="P15" s="45">
        <v>0.8342682725622834</v>
      </c>
    </row>
    <row r="16" spans="1:16" ht="12.75">
      <c r="A16" s="50" t="s">
        <v>17</v>
      </c>
      <c r="B16" s="51">
        <v>368463</v>
      </c>
      <c r="C16" s="84">
        <v>0.9930493043914166</v>
      </c>
      <c r="D16" s="51">
        <v>91479</v>
      </c>
      <c r="E16" s="54">
        <v>0.9412097579043758</v>
      </c>
      <c r="F16" s="55">
        <v>228851</v>
      </c>
      <c r="G16" s="54">
        <v>0.8707551584931075</v>
      </c>
      <c r="H16" s="20">
        <v>320330</v>
      </c>
      <c r="I16" s="54" t="s">
        <v>50</v>
      </c>
      <c r="J16" s="20">
        <v>33321</v>
      </c>
      <c r="K16" s="54">
        <v>0.7206098615916955</v>
      </c>
      <c r="L16" s="52">
        <v>353651</v>
      </c>
      <c r="M16" s="53">
        <v>0.982331144517405</v>
      </c>
      <c r="N16" s="56">
        <v>0</v>
      </c>
      <c r="O16" s="57">
        <v>105829</v>
      </c>
      <c r="P16" s="53">
        <v>0.8809686334576452</v>
      </c>
    </row>
    <row r="17" spans="1:16" ht="12.75">
      <c r="A17" s="26" t="s">
        <v>18</v>
      </c>
      <c r="B17" s="27">
        <v>360916</v>
      </c>
      <c r="C17" s="82">
        <v>0.9882694414019715</v>
      </c>
      <c r="D17" s="27">
        <v>90500</v>
      </c>
      <c r="E17" s="30">
        <v>0.9682043820609381</v>
      </c>
      <c r="F17" s="31">
        <v>201851</v>
      </c>
      <c r="G17" s="30">
        <v>0.767465115394852</v>
      </c>
      <c r="H17" s="28">
        <v>292351</v>
      </c>
      <c r="I17" s="30" t="s">
        <v>50</v>
      </c>
      <c r="J17" s="28">
        <v>46344</v>
      </c>
      <c r="K17" s="30">
        <v>0.6438097354967771</v>
      </c>
      <c r="L17" s="28">
        <v>338695</v>
      </c>
      <c r="M17" s="29">
        <v>0.9501040725758945</v>
      </c>
      <c r="N17" s="32">
        <v>-1</v>
      </c>
      <c r="O17" s="33">
        <v>128049</v>
      </c>
      <c r="P17" s="29">
        <v>0.9938220342271722</v>
      </c>
    </row>
    <row r="18" spans="1:16" ht="13.5" thickBot="1">
      <c r="A18" s="58" t="s">
        <v>19</v>
      </c>
      <c r="B18" s="59">
        <v>367142</v>
      </c>
      <c r="C18" s="82">
        <v>1.0053038704289372</v>
      </c>
      <c r="D18" s="59">
        <v>93239</v>
      </c>
      <c r="E18" s="77">
        <v>1.0070093962630953</v>
      </c>
      <c r="F18" s="60">
        <v>209649</v>
      </c>
      <c r="G18" s="77">
        <v>0.8164792111289393</v>
      </c>
      <c r="H18" s="36">
        <v>302888</v>
      </c>
      <c r="I18" s="77" t="s">
        <v>50</v>
      </c>
      <c r="J18" s="60">
        <v>75041</v>
      </c>
      <c r="K18" s="77">
        <v>1.9963553167149963</v>
      </c>
      <c r="L18" s="60">
        <v>377929</v>
      </c>
      <c r="M18" s="61">
        <v>1.0817690533028779</v>
      </c>
      <c r="N18" s="64">
        <v>0</v>
      </c>
      <c r="O18" s="65">
        <v>117262</v>
      </c>
      <c r="P18" s="61">
        <v>0.8104417060039119</v>
      </c>
    </row>
    <row r="19" spans="1:16" ht="13.5" thickBot="1">
      <c r="A19" s="42" t="s">
        <v>20</v>
      </c>
      <c r="B19" s="43">
        <v>1096521</v>
      </c>
      <c r="C19" s="79">
        <v>0.9955277012874881</v>
      </c>
      <c r="D19" s="43">
        <v>275218</v>
      </c>
      <c r="E19" s="75">
        <v>0.9716262731461051</v>
      </c>
      <c r="F19" s="44">
        <v>640351</v>
      </c>
      <c r="G19" s="75">
        <v>0.8182343237486279</v>
      </c>
      <c r="H19" s="44">
        <v>915569</v>
      </c>
      <c r="I19" s="75" t="s">
        <v>50</v>
      </c>
      <c r="J19" s="44">
        <v>154706</v>
      </c>
      <c r="K19" s="75">
        <v>0.9928953296579874</v>
      </c>
      <c r="L19" s="44">
        <v>1070275</v>
      </c>
      <c r="M19" s="45">
        <v>1.0041459634322085</v>
      </c>
      <c r="N19" s="48">
        <v>-1</v>
      </c>
      <c r="O19" s="49">
        <v>117262</v>
      </c>
      <c r="P19" s="45">
        <v>0.8104417060039119</v>
      </c>
    </row>
    <row r="20" spans="1:16" ht="12.75">
      <c r="A20" s="50" t="s">
        <v>21</v>
      </c>
      <c r="B20" s="19">
        <v>359000</v>
      </c>
      <c r="C20" s="81">
        <v>0.9951214103559153</v>
      </c>
      <c r="D20" s="19">
        <v>85622</v>
      </c>
      <c r="E20" s="86">
        <v>0.9813747177553382</v>
      </c>
      <c r="F20" s="23">
        <v>231684</v>
      </c>
      <c r="G20" s="86">
        <v>0.7411682283352474</v>
      </c>
      <c r="H20" s="20">
        <v>317306</v>
      </c>
      <c r="I20" s="86" t="s">
        <v>50</v>
      </c>
      <c r="J20" s="20">
        <v>42873</v>
      </c>
      <c r="K20" s="86">
        <v>0.508751527809092</v>
      </c>
      <c r="L20" s="20">
        <v>360179</v>
      </c>
      <c r="M20" s="21">
        <v>0.9008078231292517</v>
      </c>
      <c r="N20" s="24">
        <v>-1</v>
      </c>
      <c r="O20" s="25">
        <v>116082</v>
      </c>
      <c r="P20" s="21">
        <v>1.0991676845723375</v>
      </c>
    </row>
    <row r="21" spans="1:16" ht="12.75">
      <c r="A21" s="26" t="s">
        <v>22</v>
      </c>
      <c r="B21" s="51">
        <v>376487</v>
      </c>
      <c r="C21" s="84">
        <v>0.9972056089123859</v>
      </c>
      <c r="D21" s="51">
        <v>88531</v>
      </c>
      <c r="E21" s="54">
        <v>0.995110491648495</v>
      </c>
      <c r="F21" s="55">
        <v>222350</v>
      </c>
      <c r="G21" s="54">
        <v>0.7655889543091279</v>
      </c>
      <c r="H21" s="52">
        <v>310881</v>
      </c>
      <c r="I21" s="76" t="s">
        <v>50</v>
      </c>
      <c r="J21" s="52">
        <v>50182</v>
      </c>
      <c r="K21" s="76">
        <v>0.6943587331017974</v>
      </c>
      <c r="L21" s="52">
        <v>371063</v>
      </c>
      <c r="M21" s="53">
        <v>0.9780361416567386</v>
      </c>
      <c r="N21" s="56">
        <v>0</v>
      </c>
      <c r="O21" s="57">
        <v>121506</v>
      </c>
      <c r="P21" s="53">
        <v>1.171085730808154</v>
      </c>
    </row>
    <row r="22" spans="1:16" ht="13.5" thickBot="1">
      <c r="A22" s="58" t="s">
        <v>23</v>
      </c>
      <c r="B22" s="59">
        <v>385831</v>
      </c>
      <c r="C22" s="85">
        <v>0.9834875060220387</v>
      </c>
      <c r="D22" s="59">
        <v>90019</v>
      </c>
      <c r="E22" s="62">
        <v>0.9613408942855007</v>
      </c>
      <c r="F22" s="63">
        <v>228151</v>
      </c>
      <c r="G22" s="62">
        <v>0.7937674826391306</v>
      </c>
      <c r="H22" s="60">
        <v>318170</v>
      </c>
      <c r="I22" s="78" t="s">
        <v>50</v>
      </c>
      <c r="J22" s="60">
        <v>67529</v>
      </c>
      <c r="K22" s="78">
        <v>1.3397547813665582</v>
      </c>
      <c r="L22" s="60">
        <v>385699</v>
      </c>
      <c r="M22" s="61">
        <v>1.0121553427612466</v>
      </c>
      <c r="N22" s="64">
        <v>1</v>
      </c>
      <c r="O22" s="65">
        <v>121639</v>
      </c>
      <c r="P22" s="61">
        <v>1.0577580284703079</v>
      </c>
    </row>
    <row r="23" spans="1:16" ht="13.5" thickBot="1">
      <c r="A23" s="42" t="s">
        <v>24</v>
      </c>
      <c r="B23" s="43">
        <v>1121318</v>
      </c>
      <c r="C23" s="79">
        <v>0.9917805505164906</v>
      </c>
      <c r="D23" s="43">
        <v>264172</v>
      </c>
      <c r="E23" s="46">
        <v>0.9789514252256792</v>
      </c>
      <c r="F23" s="47">
        <v>682185</v>
      </c>
      <c r="G23" s="46">
        <v>0.7661117793118318</v>
      </c>
      <c r="H23" s="47">
        <v>946357</v>
      </c>
      <c r="I23" s="46" t="s">
        <v>115</v>
      </c>
      <c r="J23" s="47">
        <v>160584</v>
      </c>
      <c r="K23" s="46">
        <v>0.7759705430402134</v>
      </c>
      <c r="L23" s="87">
        <v>1116941</v>
      </c>
      <c r="M23" s="45">
        <v>0.9626287271514423</v>
      </c>
      <c r="N23" s="43">
        <v>0</v>
      </c>
      <c r="O23" s="49">
        <v>121639</v>
      </c>
      <c r="P23" s="45">
        <v>1.0577580284703079</v>
      </c>
    </row>
    <row r="24" spans="1:16" ht="13.5" thickBot="1">
      <c r="A24" s="42" t="s">
        <v>42</v>
      </c>
      <c r="B24" s="43">
        <v>2217839</v>
      </c>
      <c r="C24" s="79">
        <v>0.9936296458246157</v>
      </c>
      <c r="D24" s="43">
        <v>539390</v>
      </c>
      <c r="E24" s="46">
        <v>0.9752000969071084</v>
      </c>
      <c r="F24" s="47">
        <v>1322536</v>
      </c>
      <c r="G24" s="46">
        <v>0.7904930629771221</v>
      </c>
      <c r="H24" s="47">
        <v>1861926</v>
      </c>
      <c r="I24" s="46" t="s">
        <v>115</v>
      </c>
      <c r="J24" s="47">
        <v>315290</v>
      </c>
      <c r="K24" s="46">
        <v>0.8691445284610444</v>
      </c>
      <c r="L24" s="87">
        <v>2187216</v>
      </c>
      <c r="M24" s="45">
        <v>0.982506640361268</v>
      </c>
      <c r="N24" s="43">
        <v>-1</v>
      </c>
      <c r="O24" s="49">
        <v>121639</v>
      </c>
      <c r="P24" s="45">
        <v>1.0577580284703079</v>
      </c>
    </row>
    <row r="25" spans="1:16" ht="13.5" thickBot="1">
      <c r="A25" s="42" t="s">
        <v>45</v>
      </c>
      <c r="B25" s="43">
        <v>4368922</v>
      </c>
      <c r="C25" s="79">
        <v>1.0228994014679067</v>
      </c>
      <c r="D25" s="43">
        <v>1062325</v>
      </c>
      <c r="E25" s="75">
        <v>0.9752569823837279</v>
      </c>
      <c r="F25" s="44">
        <v>2624526</v>
      </c>
      <c r="G25" s="75">
        <v>0.8191115606721735</v>
      </c>
      <c r="H25" s="44">
        <v>3686851</v>
      </c>
      <c r="I25" s="75" t="s">
        <v>116</v>
      </c>
      <c r="J25" s="44">
        <v>665427</v>
      </c>
      <c r="K25" s="75">
        <v>1.0134928903022993</v>
      </c>
      <c r="L25" s="44">
        <v>4362278</v>
      </c>
      <c r="M25" s="45">
        <v>1.0160451298391249</v>
      </c>
      <c r="N25" s="48">
        <v>-2</v>
      </c>
      <c r="O25" s="49">
        <v>121639</v>
      </c>
      <c r="P25" s="45">
        <v>1.0577580284703079</v>
      </c>
    </row>
    <row r="26" spans="1:16" ht="12.75">
      <c r="A26" s="66">
        <v>37987</v>
      </c>
      <c r="B26" s="51">
        <v>388204</v>
      </c>
      <c r="C26" s="84">
        <v>0.9954867628806762</v>
      </c>
      <c r="D26" s="51">
        <v>91145</v>
      </c>
      <c r="E26" s="54">
        <v>1.0252184965636706</v>
      </c>
      <c r="F26" s="55">
        <v>213347</v>
      </c>
      <c r="G26" s="54">
        <v>0.7587019914651494</v>
      </c>
      <c r="H26" s="55">
        <v>304492</v>
      </c>
      <c r="I26" s="54" t="s">
        <v>116</v>
      </c>
      <c r="J26" s="55">
        <v>64828</v>
      </c>
      <c r="K26" s="54">
        <v>1.1367749175843445</v>
      </c>
      <c r="L26" s="52">
        <v>369320</v>
      </c>
      <c r="M26" s="53">
        <v>0.9978843727286728</v>
      </c>
      <c r="N26" s="56">
        <v>-1</v>
      </c>
      <c r="O26" s="57">
        <v>140522</v>
      </c>
      <c r="P26" s="53">
        <v>1.0419997330525441</v>
      </c>
    </row>
    <row r="27" spans="1:16" ht="12.75">
      <c r="A27" s="26" t="s">
        <v>11</v>
      </c>
      <c r="B27" s="27">
        <v>373069</v>
      </c>
      <c r="C27" s="82">
        <v>1.0468556644620353</v>
      </c>
      <c r="D27" s="27">
        <v>82399</v>
      </c>
      <c r="E27" s="30">
        <v>0.9677945995466344</v>
      </c>
      <c r="F27" s="31">
        <v>227724</v>
      </c>
      <c r="G27" s="30">
        <v>0.8808825691054395</v>
      </c>
      <c r="H27" s="31">
        <v>310123</v>
      </c>
      <c r="I27" s="30" t="s">
        <v>116</v>
      </c>
      <c r="J27" s="31">
        <v>53283</v>
      </c>
      <c r="K27" s="30">
        <v>1.3065322936589672</v>
      </c>
      <c r="L27" s="28">
        <v>363406</v>
      </c>
      <c r="M27" s="29">
        <v>1.0574610296834943</v>
      </c>
      <c r="N27" s="32">
        <v>1</v>
      </c>
      <c r="O27" s="33">
        <v>150186</v>
      </c>
      <c r="P27" s="29">
        <v>1.0177271803212036</v>
      </c>
    </row>
    <row r="28" spans="1:16" ht="13.5" thickBot="1">
      <c r="A28" s="58" t="s">
        <v>12</v>
      </c>
      <c r="B28" s="59">
        <v>370019</v>
      </c>
      <c r="C28" s="85">
        <v>0.9878316073864652</v>
      </c>
      <c r="D28" s="59">
        <v>82708</v>
      </c>
      <c r="E28" s="62">
        <v>0.9463699296298416</v>
      </c>
      <c r="F28" s="63">
        <v>237976</v>
      </c>
      <c r="G28" s="62">
        <v>0.7640144984766326</v>
      </c>
      <c r="H28" s="63">
        <v>320684</v>
      </c>
      <c r="I28" s="62" t="s">
        <v>115</v>
      </c>
      <c r="J28" s="63">
        <v>50301</v>
      </c>
      <c r="K28" s="62">
        <v>0.5591858060786624</v>
      </c>
      <c r="L28" s="60">
        <v>370985</v>
      </c>
      <c r="M28" s="61">
        <v>0.930076013598211</v>
      </c>
      <c r="N28" s="64">
        <v>-2</v>
      </c>
      <c r="O28" s="41">
        <v>149218</v>
      </c>
      <c r="P28" s="61">
        <v>1.2104972823882534</v>
      </c>
    </row>
    <row r="29" spans="1:16" ht="13.5" thickBot="1">
      <c r="A29" s="42" t="s">
        <v>25</v>
      </c>
      <c r="B29" s="43">
        <v>1131292</v>
      </c>
      <c r="C29" s="79">
        <v>1.0092603165993406</v>
      </c>
      <c r="D29" s="43">
        <v>256252</v>
      </c>
      <c r="E29" s="46">
        <v>0.9801598078328023</v>
      </c>
      <c r="F29" s="47">
        <v>679047</v>
      </c>
      <c r="G29" s="46">
        <v>0.7977535217969006</v>
      </c>
      <c r="H29" s="47">
        <v>935299</v>
      </c>
      <c r="I29" s="46" t="s">
        <v>117</v>
      </c>
      <c r="J29" s="47">
        <v>168412</v>
      </c>
      <c r="K29" s="46">
        <v>0.8969344496282567</v>
      </c>
      <c r="L29" s="44">
        <v>1103711</v>
      </c>
      <c r="M29" s="45">
        <v>0.9919767255837029</v>
      </c>
      <c r="N29" s="48">
        <v>-2</v>
      </c>
      <c r="O29" s="49">
        <v>149218</v>
      </c>
      <c r="P29" s="45">
        <v>1.2104972823882534</v>
      </c>
    </row>
    <row r="30" spans="1:16" ht="13.5" thickBot="1">
      <c r="A30" s="67" t="s">
        <v>47</v>
      </c>
      <c r="B30" s="68">
        <v>4379302</v>
      </c>
      <c r="C30" s="79">
        <v>1.0068587667003106</v>
      </c>
      <c r="D30" s="68">
        <v>1057138</v>
      </c>
      <c r="E30" s="71">
        <v>0.9655498074632646</v>
      </c>
      <c r="F30" s="72">
        <v>2640138</v>
      </c>
      <c r="G30" s="71">
        <v>0.8052950260685386</v>
      </c>
      <c r="H30" s="72">
        <v>3697276</v>
      </c>
      <c r="I30" s="71" t="s">
        <v>50</v>
      </c>
      <c r="J30" s="72">
        <v>646075</v>
      </c>
      <c r="K30" s="71">
        <v>0.9388810012018025</v>
      </c>
      <c r="L30" s="69">
        <v>4353351</v>
      </c>
      <c r="M30" s="70">
        <v>0.9954318552297347</v>
      </c>
      <c r="N30" s="73">
        <v>-3</v>
      </c>
      <c r="O30" s="74">
        <v>149218</v>
      </c>
      <c r="P30" s="70">
        <v>1.2104972823882534</v>
      </c>
    </row>
  </sheetData>
  <sheetProtection/>
  <mergeCells count="5">
    <mergeCell ref="A1:P1"/>
    <mergeCell ref="A3:A4"/>
    <mergeCell ref="D3:M3"/>
    <mergeCell ref="O3:P3"/>
    <mergeCell ref="B3:C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30" sqref="B25:O30"/>
    </sheetView>
  </sheetViews>
  <sheetFormatPr defaultColWidth="9.00390625" defaultRowHeight="13.5"/>
  <cols>
    <col min="1" max="1" width="11.25390625" style="0" bestFit="1" customWidth="1"/>
    <col min="2" max="3" width="9.875" style="0" bestFit="1" customWidth="1"/>
    <col min="5" max="5" width="9.875" style="0" bestFit="1" customWidth="1"/>
    <col min="7" max="7" width="9.875" style="0" bestFit="1" customWidth="1"/>
    <col min="9" max="9" width="9.875" style="0" bestFit="1" customWidth="1"/>
  </cols>
  <sheetData>
    <row r="1" spans="1:15" ht="12.7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4"/>
      <c r="D3" s="93"/>
      <c r="E3" s="92" t="s">
        <v>2</v>
      </c>
      <c r="F3" s="94"/>
      <c r="G3" s="94"/>
      <c r="H3" s="94"/>
      <c r="I3" s="94"/>
      <c r="J3" s="93"/>
      <c r="K3" s="2" t="s">
        <v>3</v>
      </c>
      <c r="L3" s="92" t="s">
        <v>4</v>
      </c>
      <c r="M3" s="93"/>
      <c r="N3" s="92" t="s">
        <v>5</v>
      </c>
      <c r="O3" s="93"/>
    </row>
    <row r="4" spans="1:15" ht="13.5" thickBot="1">
      <c r="A4" s="91"/>
      <c r="B4" s="3"/>
      <c r="C4" s="4" t="s">
        <v>6</v>
      </c>
      <c r="D4" s="5" t="s">
        <v>7</v>
      </c>
      <c r="E4" s="6" t="s">
        <v>8</v>
      </c>
      <c r="F4" s="4" t="s">
        <v>7</v>
      </c>
      <c r="G4" s="7" t="s">
        <v>9</v>
      </c>
      <c r="H4" s="4" t="s">
        <v>7</v>
      </c>
      <c r="I4" s="4" t="s">
        <v>10</v>
      </c>
      <c r="J4" s="8" t="s">
        <v>7</v>
      </c>
      <c r="K4" s="9"/>
      <c r="L4" s="3"/>
      <c r="M4" s="8" t="s">
        <v>7</v>
      </c>
      <c r="N4" s="3"/>
      <c r="O4" s="8" t="s">
        <v>7</v>
      </c>
    </row>
    <row r="5" spans="1:15" ht="13.5" thickBot="1">
      <c r="A5" s="10" t="s">
        <v>37</v>
      </c>
      <c r="B5" s="11">
        <v>4290784</v>
      </c>
      <c r="C5" s="12">
        <v>4162059</v>
      </c>
      <c r="D5" s="13">
        <v>0.9597467798669103</v>
      </c>
      <c r="E5" s="11">
        <v>1049082</v>
      </c>
      <c r="F5" s="14">
        <v>0.9313607902009682</v>
      </c>
      <c r="G5" s="15">
        <v>3220613</v>
      </c>
      <c r="H5" s="14">
        <v>0.9631322155749508</v>
      </c>
      <c r="I5" s="12">
        <v>4269695</v>
      </c>
      <c r="J5" s="13">
        <v>0.9551266449708431</v>
      </c>
      <c r="K5" s="16">
        <v>0</v>
      </c>
      <c r="L5" s="17">
        <v>601920</v>
      </c>
      <c r="M5" s="13">
        <v>0.9138928659815102</v>
      </c>
      <c r="N5" s="17">
        <v>137271</v>
      </c>
      <c r="O5" s="13">
        <v>1.181527099956103</v>
      </c>
    </row>
    <row r="6" spans="1:15" ht="12.75">
      <c r="A6" s="18">
        <v>37257</v>
      </c>
      <c r="B6" s="19">
        <v>362437</v>
      </c>
      <c r="C6" s="20">
        <v>351562</v>
      </c>
      <c r="D6" s="21">
        <v>0.9138994863622495</v>
      </c>
      <c r="E6" s="19">
        <v>87136</v>
      </c>
      <c r="F6" s="22">
        <v>1.056591647669399</v>
      </c>
      <c r="G6" s="23">
        <v>245845</v>
      </c>
      <c r="H6" s="22">
        <v>0.8473615275910799</v>
      </c>
      <c r="I6" s="20">
        <v>332981</v>
      </c>
      <c r="J6" s="21">
        <v>0.8936736107010773</v>
      </c>
      <c r="K6" s="24">
        <v>0</v>
      </c>
      <c r="L6" s="25">
        <v>37653</v>
      </c>
      <c r="M6" s="21">
        <v>0.6217264951619828</v>
      </c>
      <c r="N6" s="25">
        <v>166727</v>
      </c>
      <c r="O6" s="21">
        <v>1.6593053343949045</v>
      </c>
    </row>
    <row r="7" spans="1:15" ht="12.75">
      <c r="A7" s="26" t="s">
        <v>11</v>
      </c>
      <c r="B7" s="27">
        <v>333796</v>
      </c>
      <c r="C7" s="28">
        <v>323782</v>
      </c>
      <c r="D7" s="29">
        <v>0.9305417445035207</v>
      </c>
      <c r="E7" s="27">
        <v>84054</v>
      </c>
      <c r="F7" s="30">
        <v>0.964895766369731</v>
      </c>
      <c r="G7" s="31">
        <v>266877</v>
      </c>
      <c r="H7" s="30">
        <v>0.9555072609056798</v>
      </c>
      <c r="I7" s="28">
        <v>350931</v>
      </c>
      <c r="J7" s="29">
        <v>0.9577392908606611</v>
      </c>
      <c r="K7" s="32">
        <v>0</v>
      </c>
      <c r="L7" s="33">
        <v>64223</v>
      </c>
      <c r="M7" s="29">
        <v>0.9599420055901828</v>
      </c>
      <c r="N7" s="33">
        <v>149592</v>
      </c>
      <c r="O7" s="29">
        <v>1.369137836353652</v>
      </c>
    </row>
    <row r="8" spans="1:15" ht="13.5" thickBot="1">
      <c r="A8" s="34" t="s">
        <v>12</v>
      </c>
      <c r="B8" s="35">
        <v>346325</v>
      </c>
      <c r="C8" s="36">
        <v>336305</v>
      </c>
      <c r="D8" s="37">
        <v>0.9529645455988031</v>
      </c>
      <c r="E8" s="35">
        <v>84670</v>
      </c>
      <c r="F8" s="38">
        <v>1.026701265945579</v>
      </c>
      <c r="G8" s="39">
        <v>264117</v>
      </c>
      <c r="H8" s="38">
        <v>0.9103401923275773</v>
      </c>
      <c r="I8" s="36">
        <v>348787</v>
      </c>
      <c r="J8" s="37">
        <v>0.9360946650277242</v>
      </c>
      <c r="K8" s="40">
        <v>0</v>
      </c>
      <c r="L8" s="41">
        <v>54323</v>
      </c>
      <c r="M8" s="37">
        <v>0.896981605627291</v>
      </c>
      <c r="N8" s="41">
        <v>147130</v>
      </c>
      <c r="O8" s="37">
        <v>1.4642714968152866</v>
      </c>
    </row>
    <row r="9" spans="1:15" ht="13.5" thickBot="1">
      <c r="A9" s="10" t="s">
        <v>34</v>
      </c>
      <c r="B9" s="43">
        <v>1042558</v>
      </c>
      <c r="C9" s="44">
        <v>1011649</v>
      </c>
      <c r="D9" s="45">
        <v>0.9319315732262284</v>
      </c>
      <c r="E9" s="43">
        <v>255860</v>
      </c>
      <c r="F9" s="46">
        <v>0.9722786950656457</v>
      </c>
      <c r="G9" s="47">
        <v>776839</v>
      </c>
      <c r="H9" s="46">
        <v>0.8912199509440629</v>
      </c>
      <c r="I9" s="44">
        <v>1032699</v>
      </c>
      <c r="J9" s="45">
        <v>0.9100168926510359</v>
      </c>
      <c r="K9" s="48">
        <v>0</v>
      </c>
      <c r="L9" s="49">
        <v>156199</v>
      </c>
      <c r="M9" s="45">
        <v>0.7633911989521631</v>
      </c>
      <c r="N9" s="49">
        <v>147130</v>
      </c>
      <c r="O9" s="45">
        <v>1.4642714968152866</v>
      </c>
    </row>
    <row r="10" spans="1:15" ht="13.5" thickBot="1">
      <c r="A10" s="42" t="s">
        <v>38</v>
      </c>
      <c r="B10" s="43">
        <v>4214530</v>
      </c>
      <c r="C10" s="44">
        <v>4088166</v>
      </c>
      <c r="D10" s="45">
        <v>0.9512851484775285</v>
      </c>
      <c r="E10" s="43">
        <v>1041787</v>
      </c>
      <c r="F10" s="46">
        <v>0.9461097584565631</v>
      </c>
      <c r="G10" s="47">
        <v>3125794</v>
      </c>
      <c r="H10" s="46">
        <v>0.9300337077615327</v>
      </c>
      <c r="I10" s="44">
        <v>4167581</v>
      </c>
      <c r="J10" s="45">
        <v>0.9340008704472404</v>
      </c>
      <c r="K10" s="48">
        <v>1</v>
      </c>
      <c r="L10" s="49">
        <v>553507</v>
      </c>
      <c r="M10" s="45">
        <v>0.8152385076389902</v>
      </c>
      <c r="N10" s="49">
        <v>147130</v>
      </c>
      <c r="O10" s="45">
        <v>1.4642714968152866</v>
      </c>
    </row>
    <row r="11" spans="1:15" ht="12.75">
      <c r="A11" s="50" t="s">
        <v>13</v>
      </c>
      <c r="B11" s="51">
        <v>337252</v>
      </c>
      <c r="C11" s="52">
        <v>327134</v>
      </c>
      <c r="D11" s="53">
        <v>0.9065694647172514</v>
      </c>
      <c r="E11" s="51">
        <v>94484</v>
      </c>
      <c r="F11" s="54">
        <v>1.127372955171879</v>
      </c>
      <c r="G11" s="55">
        <v>229729</v>
      </c>
      <c r="H11" s="54">
        <v>0.8509458493382573</v>
      </c>
      <c r="I11" s="52">
        <v>324213</v>
      </c>
      <c r="J11" s="53">
        <v>0.9164306429455761</v>
      </c>
      <c r="K11" s="56">
        <v>0</v>
      </c>
      <c r="L11" s="25">
        <v>19830</v>
      </c>
      <c r="M11" s="53">
        <v>0.5540808628349493</v>
      </c>
      <c r="N11" s="25">
        <v>160169</v>
      </c>
      <c r="O11" s="53">
        <v>1.3492346960264845</v>
      </c>
    </row>
    <row r="12" spans="1:15" ht="12.75">
      <c r="A12" s="26" t="s">
        <v>14</v>
      </c>
      <c r="B12" s="27">
        <v>312598</v>
      </c>
      <c r="C12" s="28">
        <v>303218</v>
      </c>
      <c r="D12" s="29">
        <v>0.8902020196267165</v>
      </c>
      <c r="E12" s="27">
        <v>94734</v>
      </c>
      <c r="F12" s="30">
        <v>1.062826755222474</v>
      </c>
      <c r="G12" s="31">
        <v>243017</v>
      </c>
      <c r="H12" s="30">
        <v>0.8916451720608037</v>
      </c>
      <c r="I12" s="28">
        <v>337751</v>
      </c>
      <c r="J12" s="29">
        <v>0.9338315596807149</v>
      </c>
      <c r="K12" s="32">
        <v>0</v>
      </c>
      <c r="L12" s="33">
        <v>41146</v>
      </c>
      <c r="M12" s="29">
        <v>0.7855288277968691</v>
      </c>
      <c r="N12" s="33">
        <v>135015</v>
      </c>
      <c r="O12" s="29">
        <v>1.2480357175870294</v>
      </c>
    </row>
    <row r="13" spans="1:15" ht="13.5" thickBot="1">
      <c r="A13" s="58" t="s">
        <v>15</v>
      </c>
      <c r="B13" s="59">
        <v>346650</v>
      </c>
      <c r="C13" s="60">
        <v>335249</v>
      </c>
      <c r="D13" s="61">
        <v>1.127903950022776</v>
      </c>
      <c r="E13" s="59">
        <v>91092</v>
      </c>
      <c r="F13" s="62">
        <v>1.0427794631102971</v>
      </c>
      <c r="G13" s="63">
        <v>281476</v>
      </c>
      <c r="H13" s="62">
        <v>1.261562319321253</v>
      </c>
      <c r="I13" s="60">
        <v>372568</v>
      </c>
      <c r="J13" s="61">
        <v>1.2000051534437888</v>
      </c>
      <c r="K13" s="64">
        <v>0</v>
      </c>
      <c r="L13" s="65">
        <v>76634</v>
      </c>
      <c r="M13" s="61">
        <v>6.843543489908912</v>
      </c>
      <c r="N13" s="65">
        <v>109098</v>
      </c>
      <c r="O13" s="61">
        <v>1.0385340314136127</v>
      </c>
    </row>
    <row r="14" spans="1:15" ht="13.5" thickBot="1">
      <c r="A14" s="42" t="s">
        <v>16</v>
      </c>
      <c r="B14" s="43">
        <v>996500</v>
      </c>
      <c r="C14" s="44">
        <v>965601</v>
      </c>
      <c r="D14" s="45">
        <v>0.9670034924692117</v>
      </c>
      <c r="E14" s="43">
        <v>280310</v>
      </c>
      <c r="F14" s="46">
        <v>1.0768811131856564</v>
      </c>
      <c r="G14" s="47">
        <v>754222</v>
      </c>
      <c r="H14" s="75">
        <v>0.9850934191879943</v>
      </c>
      <c r="I14" s="44">
        <v>1034532</v>
      </c>
      <c r="J14" s="45">
        <v>1.00838163895693</v>
      </c>
      <c r="K14" s="43">
        <v>0</v>
      </c>
      <c r="L14" s="49">
        <v>137610</v>
      </c>
      <c r="M14" s="45">
        <v>1.384866203065404</v>
      </c>
      <c r="N14" s="49">
        <v>109098</v>
      </c>
      <c r="O14" s="45">
        <v>1.0385340314136127</v>
      </c>
    </row>
    <row r="15" spans="1:15" ht="13.5" thickBot="1">
      <c r="A15" s="42" t="s">
        <v>30</v>
      </c>
      <c r="B15" s="43">
        <v>2039058</v>
      </c>
      <c r="C15" s="44">
        <v>1977250</v>
      </c>
      <c r="D15" s="45">
        <v>0.9485689297851011</v>
      </c>
      <c r="E15" s="43">
        <v>536170</v>
      </c>
      <c r="F15" s="46">
        <v>1.0242944447734563</v>
      </c>
      <c r="G15" s="47">
        <v>2307900</v>
      </c>
      <c r="H15" s="75">
        <v>1.4095827686309048</v>
      </c>
      <c r="I15" s="44">
        <v>3099930</v>
      </c>
      <c r="J15" s="45">
        <v>1.4346572896582939</v>
      </c>
      <c r="K15" s="43">
        <v>0</v>
      </c>
      <c r="L15" s="49">
        <v>293809</v>
      </c>
      <c r="M15" s="45">
        <v>0.9665437415084595</v>
      </c>
      <c r="N15" s="49">
        <v>109098</v>
      </c>
      <c r="O15" s="45">
        <v>1.0385340314136127</v>
      </c>
    </row>
    <row r="16" spans="1:15" ht="12.75">
      <c r="A16" s="50" t="s">
        <v>17</v>
      </c>
      <c r="B16" s="51">
        <v>371042</v>
      </c>
      <c r="C16" s="52">
        <v>359912</v>
      </c>
      <c r="D16" s="53">
        <v>1.0263898954915878</v>
      </c>
      <c r="E16" s="51">
        <v>97193</v>
      </c>
      <c r="F16" s="54">
        <v>1.0735999116315034</v>
      </c>
      <c r="G16" s="55">
        <v>262819</v>
      </c>
      <c r="H16" s="76">
        <v>1.057085743244874</v>
      </c>
      <c r="I16" s="52">
        <v>360012</v>
      </c>
      <c r="J16" s="53">
        <v>1.0614938258500513</v>
      </c>
      <c r="K16" s="56">
        <v>0</v>
      </c>
      <c r="L16" s="57">
        <v>46240</v>
      </c>
      <c r="M16" s="53">
        <v>1.2852298626938685</v>
      </c>
      <c r="N16" s="57">
        <v>120128</v>
      </c>
      <c r="O16" s="53">
        <v>0.942949543156771</v>
      </c>
    </row>
    <row r="17" spans="1:15" ht="12.75">
      <c r="A17" s="26" t="s">
        <v>18</v>
      </c>
      <c r="B17" s="27">
        <v>365200</v>
      </c>
      <c r="C17" s="28">
        <v>354242</v>
      </c>
      <c r="D17" s="29">
        <v>0.9982287726050163</v>
      </c>
      <c r="E17" s="27">
        <v>93472</v>
      </c>
      <c r="F17" s="30">
        <v>1.0189127614811908</v>
      </c>
      <c r="G17" s="31">
        <v>263010</v>
      </c>
      <c r="H17" s="77">
        <v>0.969639993363933</v>
      </c>
      <c r="I17" s="28">
        <v>356482</v>
      </c>
      <c r="J17" s="29">
        <v>0.9820927759503226</v>
      </c>
      <c r="K17" s="32">
        <v>0</v>
      </c>
      <c r="L17" s="33">
        <v>71984</v>
      </c>
      <c r="M17" s="29">
        <v>0.9663708735517996</v>
      </c>
      <c r="N17" s="33">
        <v>128845</v>
      </c>
      <c r="O17" s="29">
        <v>0.9891143302395922</v>
      </c>
    </row>
    <row r="18" spans="1:15" ht="13.5" thickBot="1">
      <c r="A18" s="58" t="s">
        <v>19</v>
      </c>
      <c r="B18" s="59">
        <v>365205</v>
      </c>
      <c r="C18" s="60">
        <v>354252</v>
      </c>
      <c r="D18" s="61">
        <v>1.0731192021650149</v>
      </c>
      <c r="E18" s="59">
        <v>92590</v>
      </c>
      <c r="F18" s="62">
        <v>1.0445151392085195</v>
      </c>
      <c r="G18" s="63">
        <v>256772</v>
      </c>
      <c r="H18" s="78">
        <v>0.9265766692287429</v>
      </c>
      <c r="I18" s="60">
        <v>349362</v>
      </c>
      <c r="J18" s="61">
        <v>0.9551594885212555</v>
      </c>
      <c r="K18" s="64">
        <v>0</v>
      </c>
      <c r="L18" s="65">
        <v>37589</v>
      </c>
      <c r="M18" s="61">
        <v>0.6523150076357074</v>
      </c>
      <c r="N18" s="65">
        <v>144689</v>
      </c>
      <c r="O18" s="61">
        <v>1.380343633432232</v>
      </c>
    </row>
    <row r="19" spans="1:15" ht="13.5" thickBot="1">
      <c r="A19" s="42" t="s">
        <v>20</v>
      </c>
      <c r="B19" s="43">
        <v>1101447</v>
      </c>
      <c r="C19" s="44">
        <v>1068406</v>
      </c>
      <c r="D19" s="45">
        <v>1.0316352134693179</v>
      </c>
      <c r="E19" s="43">
        <v>283255</v>
      </c>
      <c r="F19" s="46">
        <v>1.0455647795770566</v>
      </c>
      <c r="G19" s="47">
        <v>782601</v>
      </c>
      <c r="H19" s="75">
        <v>0.9819458211520847</v>
      </c>
      <c r="I19" s="44">
        <v>1065856</v>
      </c>
      <c r="J19" s="45">
        <v>0.9980850284811045</v>
      </c>
      <c r="K19" s="48">
        <v>0</v>
      </c>
      <c r="L19" s="49">
        <v>155813</v>
      </c>
      <c r="M19" s="45">
        <v>0.9269562320409778</v>
      </c>
      <c r="N19" s="49">
        <v>144689</v>
      </c>
      <c r="O19" s="45">
        <v>1.380343633432232</v>
      </c>
    </row>
    <row r="20" spans="1:15" ht="12.75">
      <c r="A20" s="50" t="s">
        <v>21</v>
      </c>
      <c r="B20" s="51">
        <v>360760</v>
      </c>
      <c r="C20" s="52">
        <v>349935</v>
      </c>
      <c r="D20" s="53">
        <v>0.9958428337188696</v>
      </c>
      <c r="E20" s="51">
        <v>87247</v>
      </c>
      <c r="F20" s="54">
        <v>1.0393476603449918</v>
      </c>
      <c r="G20" s="55">
        <v>312593</v>
      </c>
      <c r="H20" s="76">
        <v>1.1704622043824044</v>
      </c>
      <c r="I20" s="52">
        <v>399840</v>
      </c>
      <c r="J20" s="53">
        <v>1.139106355338279</v>
      </c>
      <c r="K20" s="56">
        <v>0</v>
      </c>
      <c r="L20" s="57">
        <v>84271</v>
      </c>
      <c r="M20" s="53">
        <v>2.0183703774669475</v>
      </c>
      <c r="N20" s="57">
        <v>105609</v>
      </c>
      <c r="O20" s="53">
        <v>0.6359114857744995</v>
      </c>
    </row>
    <row r="21" spans="1:15" ht="12.75">
      <c r="A21" s="26" t="s">
        <v>22</v>
      </c>
      <c r="B21" s="27">
        <v>377542</v>
      </c>
      <c r="C21" s="28">
        <v>366214</v>
      </c>
      <c r="D21" s="29">
        <v>1.0944102871818955</v>
      </c>
      <c r="E21" s="27">
        <v>88966</v>
      </c>
      <c r="F21" s="30">
        <v>1.053250935265426</v>
      </c>
      <c r="G21" s="31">
        <v>290430</v>
      </c>
      <c r="H21" s="77">
        <v>1.1815655754044938</v>
      </c>
      <c r="I21" s="28">
        <v>379396</v>
      </c>
      <c r="J21" s="29">
        <v>1.1487484444498273</v>
      </c>
      <c r="K21" s="32">
        <v>0</v>
      </c>
      <c r="L21" s="33">
        <v>72271</v>
      </c>
      <c r="M21" s="29">
        <v>3.4627473527861627</v>
      </c>
      <c r="N21" s="33">
        <v>103755</v>
      </c>
      <c r="O21" s="29">
        <v>0.7933613194778978</v>
      </c>
    </row>
    <row r="22" spans="1:15" ht="13.5" thickBot="1">
      <c r="A22" s="58" t="s">
        <v>23</v>
      </c>
      <c r="B22" s="59">
        <v>392309</v>
      </c>
      <c r="C22" s="60">
        <v>380537</v>
      </c>
      <c r="D22" s="61">
        <v>1.0711245320934093</v>
      </c>
      <c r="E22" s="59">
        <v>93639</v>
      </c>
      <c r="F22" s="62">
        <v>1.0849651240933422</v>
      </c>
      <c r="G22" s="63">
        <v>287428</v>
      </c>
      <c r="H22" s="78">
        <v>1.051074924760752</v>
      </c>
      <c r="I22" s="60">
        <v>381067</v>
      </c>
      <c r="J22" s="61">
        <v>1.0592049854489156</v>
      </c>
      <c r="K22" s="64">
        <v>0</v>
      </c>
      <c r="L22" s="65">
        <v>50404</v>
      </c>
      <c r="M22" s="61">
        <v>0.7497582816427923</v>
      </c>
      <c r="N22" s="65">
        <v>114997</v>
      </c>
      <c r="O22" s="61">
        <v>0.8377370311282063</v>
      </c>
    </row>
    <row r="23" spans="1:15" ht="13.5" thickBot="1">
      <c r="A23" s="42" t="s">
        <v>24</v>
      </c>
      <c r="B23" s="43">
        <v>1130611</v>
      </c>
      <c r="C23" s="44">
        <v>1096686</v>
      </c>
      <c r="D23" s="45">
        <v>1.0532027074107264</v>
      </c>
      <c r="E23" s="43">
        <v>269852</v>
      </c>
      <c r="F23" s="46">
        <v>1.0594147253040618</v>
      </c>
      <c r="G23" s="47">
        <v>890451</v>
      </c>
      <c r="H23" s="75">
        <v>1.1324138720384571</v>
      </c>
      <c r="I23" s="44">
        <v>1160303</v>
      </c>
      <c r="J23" s="45">
        <v>1.114552835219894</v>
      </c>
      <c r="K23" s="43">
        <v>0</v>
      </c>
      <c r="L23" s="49">
        <v>206946</v>
      </c>
      <c r="M23" s="45">
        <v>1.5937312283403928</v>
      </c>
      <c r="N23" s="49">
        <v>114997</v>
      </c>
      <c r="O23" s="45">
        <v>0.8377370311282063</v>
      </c>
    </row>
    <row r="24" spans="1:15" ht="13.5" thickBot="1">
      <c r="A24" s="42" t="s">
        <v>35</v>
      </c>
      <c r="B24" s="43">
        <v>2232058</v>
      </c>
      <c r="C24" s="44">
        <v>2165092</v>
      </c>
      <c r="D24" s="45">
        <v>1.0424483074432704</v>
      </c>
      <c r="E24" s="43">
        <v>553107</v>
      </c>
      <c r="F24" s="46">
        <v>1.052276415494579</v>
      </c>
      <c r="G24" s="47">
        <v>1673052</v>
      </c>
      <c r="H24" s="75">
        <v>1.0566733193542683</v>
      </c>
      <c r="I24" s="44">
        <v>2226159</v>
      </c>
      <c r="J24" s="45">
        <v>1.0555774463962855</v>
      </c>
      <c r="K24" s="43">
        <v>0</v>
      </c>
      <c r="L24" s="43">
        <v>362759</v>
      </c>
      <c r="M24" s="45">
        <v>1.2175531397155812</v>
      </c>
      <c r="N24" s="49">
        <v>114997</v>
      </c>
      <c r="O24" s="45">
        <v>0.8377370311282063</v>
      </c>
    </row>
    <row r="25" spans="1:15" ht="13.5" thickBot="1">
      <c r="A25" s="42" t="s">
        <v>39</v>
      </c>
      <c r="B25" s="43">
        <v>4271116</v>
      </c>
      <c r="C25" s="44">
        <v>4142342</v>
      </c>
      <c r="D25" s="45">
        <v>0.9954162223034299</v>
      </c>
      <c r="E25" s="43">
        <v>1089277</v>
      </c>
      <c r="F25" s="75">
        <v>1.0383144501573758</v>
      </c>
      <c r="G25" s="44">
        <v>3204113</v>
      </c>
      <c r="H25" s="75">
        <v>0.994876751723973</v>
      </c>
      <c r="I25" s="44">
        <v>4293390</v>
      </c>
      <c r="J25" s="45">
        <v>1.0055495767262064</v>
      </c>
      <c r="K25" s="48">
        <v>0</v>
      </c>
      <c r="L25" s="44">
        <v>656568</v>
      </c>
      <c r="M25" s="45">
        <v>1.0907894736842105</v>
      </c>
      <c r="N25" s="49">
        <v>114997</v>
      </c>
      <c r="O25" s="45">
        <v>0.8377370311282063</v>
      </c>
    </row>
    <row r="26" spans="1:15" ht="12.75">
      <c r="A26" s="66">
        <v>37622</v>
      </c>
      <c r="B26" s="51">
        <v>389964</v>
      </c>
      <c r="C26" s="52">
        <v>378266</v>
      </c>
      <c r="D26" s="53">
        <v>1.0759497512671168</v>
      </c>
      <c r="E26" s="51">
        <v>88903</v>
      </c>
      <c r="F26" s="54">
        <v>1.0202786448769738</v>
      </c>
      <c r="G26" s="55">
        <v>281200</v>
      </c>
      <c r="H26" s="54">
        <v>1.1438101242652892</v>
      </c>
      <c r="I26" s="52">
        <v>370103</v>
      </c>
      <c r="J26" s="53">
        <v>1.111483838417207</v>
      </c>
      <c r="K26" s="56">
        <v>0</v>
      </c>
      <c r="L26" s="57">
        <v>57028</v>
      </c>
      <c r="M26" s="53">
        <v>1.5145672323586434</v>
      </c>
      <c r="N26" s="57">
        <v>134858</v>
      </c>
      <c r="O26" s="53">
        <v>0.8088551944196201</v>
      </c>
    </row>
    <row r="27" spans="1:15" ht="12.75">
      <c r="A27" s="26" t="s">
        <v>11</v>
      </c>
      <c r="B27" s="27">
        <v>356371</v>
      </c>
      <c r="C27" s="28">
        <v>345679</v>
      </c>
      <c r="D27" s="29">
        <v>1.0676311279943438</v>
      </c>
      <c r="E27" s="27">
        <v>85141</v>
      </c>
      <c r="F27" s="30">
        <v>1.0129321626573393</v>
      </c>
      <c r="G27" s="31">
        <v>258518</v>
      </c>
      <c r="H27" s="30">
        <v>0.9686784548687223</v>
      </c>
      <c r="I27" s="28">
        <v>343659</v>
      </c>
      <c r="J27" s="29">
        <v>0.9792779777221163</v>
      </c>
      <c r="K27" s="32">
        <v>0</v>
      </c>
      <c r="L27" s="33">
        <v>40782</v>
      </c>
      <c r="M27" s="29">
        <v>0.6350061504445448</v>
      </c>
      <c r="N27" s="33">
        <v>147570</v>
      </c>
      <c r="O27" s="29">
        <v>0.9864832343975614</v>
      </c>
    </row>
    <row r="28" spans="1:15" ht="13.5" thickBot="1">
      <c r="A28" s="58" t="s">
        <v>12</v>
      </c>
      <c r="B28" s="59">
        <v>374577</v>
      </c>
      <c r="C28" s="60">
        <v>363338</v>
      </c>
      <c r="D28" s="61">
        <v>1.0815765538150581</v>
      </c>
      <c r="E28" s="59">
        <v>87395</v>
      </c>
      <c r="F28" s="62">
        <v>1.0321837722924294</v>
      </c>
      <c r="G28" s="63">
        <v>311481</v>
      </c>
      <c r="H28" s="62">
        <v>1.1793296152841355</v>
      </c>
      <c r="I28" s="60">
        <v>398876</v>
      </c>
      <c r="J28" s="61">
        <v>1.1436091368084247</v>
      </c>
      <c r="K28" s="64">
        <v>-1</v>
      </c>
      <c r="L28" s="65">
        <v>89954</v>
      </c>
      <c r="M28" s="61">
        <v>1.6559100196969976</v>
      </c>
      <c r="N28" s="41">
        <v>123270</v>
      </c>
      <c r="O28" s="61">
        <v>0.8378304900428193</v>
      </c>
    </row>
    <row r="29" spans="1:15" ht="13.5" thickBot="1">
      <c r="A29" s="42" t="s">
        <v>25</v>
      </c>
      <c r="B29" s="43">
        <v>1120912</v>
      </c>
      <c r="C29" s="44">
        <v>1087283</v>
      </c>
      <c r="D29" s="45">
        <v>1.0751555309153065</v>
      </c>
      <c r="E29" s="43">
        <v>261439</v>
      </c>
      <c r="F29" s="46">
        <v>1.021804893301024</v>
      </c>
      <c r="G29" s="47">
        <v>851199</v>
      </c>
      <c r="H29" s="46">
        <v>1.0957212498342643</v>
      </c>
      <c r="I29" s="44">
        <v>1112638</v>
      </c>
      <c r="J29" s="45">
        <v>1.0774078410069148</v>
      </c>
      <c r="K29" s="48">
        <v>-1</v>
      </c>
      <c r="L29" s="49">
        <v>187764</v>
      </c>
      <c r="M29" s="45">
        <v>1.2020819595515977</v>
      </c>
      <c r="N29" s="49">
        <v>123270</v>
      </c>
      <c r="O29" s="45">
        <v>0.8378304900428193</v>
      </c>
    </row>
    <row r="30" spans="1:15" ht="13.5" thickBot="1">
      <c r="A30" s="67" t="s">
        <v>36</v>
      </c>
      <c r="B30" s="68">
        <v>4349470</v>
      </c>
      <c r="C30" s="69">
        <v>4217976</v>
      </c>
      <c r="D30" s="70">
        <v>1.0320178050696045</v>
      </c>
      <c r="E30" s="68">
        <v>1094856</v>
      </c>
      <c r="F30" s="71">
        <v>1.0509403553701477</v>
      </c>
      <c r="G30" s="72">
        <v>3278473</v>
      </c>
      <c r="H30" s="71">
        <v>1.0488448694955586</v>
      </c>
      <c r="I30" s="69">
        <v>4373329</v>
      </c>
      <c r="J30" s="70">
        <v>1.0493686865354266</v>
      </c>
      <c r="K30" s="73">
        <v>-1</v>
      </c>
      <c r="L30" s="74">
        <v>688133</v>
      </c>
      <c r="M30" s="70">
        <v>1.2432236629347055</v>
      </c>
      <c r="N30" s="74">
        <v>123270</v>
      </c>
      <c r="O30" s="70">
        <v>0.8378304900428193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11.25390625" style="0" bestFit="1" customWidth="1"/>
    <col min="2" max="3" width="9.875" style="0" bestFit="1" customWidth="1"/>
    <col min="5" max="5" width="9.875" style="0" bestFit="1" customWidth="1"/>
    <col min="7" max="7" width="9.875" style="0" bestFit="1" customWidth="1"/>
    <col min="9" max="9" width="9.875" style="0" bestFit="1" customWidth="1"/>
  </cols>
  <sheetData>
    <row r="1" spans="1:15" ht="12.75">
      <c r="A1" s="89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4"/>
      <c r="D3" s="93"/>
      <c r="E3" s="92" t="s">
        <v>2</v>
      </c>
      <c r="F3" s="94"/>
      <c r="G3" s="94"/>
      <c r="H3" s="94"/>
      <c r="I3" s="94"/>
      <c r="J3" s="93"/>
      <c r="K3" s="2" t="s">
        <v>3</v>
      </c>
      <c r="L3" s="92" t="s">
        <v>4</v>
      </c>
      <c r="M3" s="93"/>
      <c r="N3" s="92" t="s">
        <v>5</v>
      </c>
      <c r="O3" s="93"/>
    </row>
    <row r="4" spans="1:15" ht="13.5" thickBot="1">
      <c r="A4" s="91"/>
      <c r="B4" s="3"/>
      <c r="C4" s="4" t="s">
        <v>6</v>
      </c>
      <c r="D4" s="5" t="s">
        <v>7</v>
      </c>
      <c r="E4" s="6" t="s">
        <v>8</v>
      </c>
      <c r="F4" s="4" t="s">
        <v>7</v>
      </c>
      <c r="G4" s="7" t="s">
        <v>9</v>
      </c>
      <c r="H4" s="4" t="s">
        <v>7</v>
      </c>
      <c r="I4" s="4" t="s">
        <v>10</v>
      </c>
      <c r="J4" s="8" t="s">
        <v>7</v>
      </c>
      <c r="K4" s="9"/>
      <c r="L4" s="3"/>
      <c r="M4" s="8" t="s">
        <v>7</v>
      </c>
      <c r="N4" s="3"/>
      <c r="O4" s="8" t="s">
        <v>7</v>
      </c>
    </row>
    <row r="5" spans="1:15" ht="13.5" thickBot="1">
      <c r="A5" s="10" t="s">
        <v>27</v>
      </c>
      <c r="B5" s="11">
        <v>4470740</v>
      </c>
      <c r="C5" s="12">
        <v>4336622</v>
      </c>
      <c r="D5" s="13">
        <v>1.0288421642243573</v>
      </c>
      <c r="E5" s="11">
        <v>1126397</v>
      </c>
      <c r="F5" s="14">
        <v>0.951090159601865</v>
      </c>
      <c r="G5" s="15">
        <v>3343895</v>
      </c>
      <c r="H5" s="14">
        <v>1.0669609197338767</v>
      </c>
      <c r="I5" s="12">
        <v>4470292</v>
      </c>
      <c r="J5" s="13">
        <v>1.0351830405948186</v>
      </c>
      <c r="K5" s="16">
        <v>-1</v>
      </c>
      <c r="L5" s="17">
        <v>658633</v>
      </c>
      <c r="M5" s="13">
        <v>1.1264364081032316</v>
      </c>
      <c r="N5" s="17">
        <v>116181</v>
      </c>
      <c r="O5" s="13">
        <v>1.0038623049406397</v>
      </c>
    </row>
    <row r="6" spans="1:15" ht="12.75">
      <c r="A6" s="18">
        <v>36892</v>
      </c>
      <c r="B6" s="19">
        <v>396583</v>
      </c>
      <c r="C6" s="20">
        <v>384688</v>
      </c>
      <c r="D6" s="21">
        <v>0.9992818770976748</v>
      </c>
      <c r="E6" s="19">
        <v>93575</v>
      </c>
      <c r="F6" s="22">
        <v>0.9451256464124111</v>
      </c>
      <c r="G6" s="23">
        <v>302224</v>
      </c>
      <c r="H6" s="22">
        <v>1.1570552945815675</v>
      </c>
      <c r="I6" s="20">
        <v>395799</v>
      </c>
      <c r="J6" s="21">
        <v>1.0988037500451127</v>
      </c>
      <c r="K6" s="24">
        <v>0</v>
      </c>
      <c r="L6" s="25">
        <v>77147</v>
      </c>
      <c r="M6" s="21">
        <v>2.0611557882925005</v>
      </c>
      <c r="N6" s="25">
        <v>116965</v>
      </c>
      <c r="O6" s="21">
        <v>0.7675221302815746</v>
      </c>
    </row>
    <row r="7" spans="1:15" ht="12.75">
      <c r="A7" s="26" t="s">
        <v>11</v>
      </c>
      <c r="B7" s="27">
        <v>358711</v>
      </c>
      <c r="C7" s="28">
        <v>347950</v>
      </c>
      <c r="D7" s="29">
        <v>0.9570986419061341</v>
      </c>
      <c r="E7" s="27">
        <v>87112</v>
      </c>
      <c r="F7" s="30">
        <v>0.917828281231891</v>
      </c>
      <c r="G7" s="31">
        <v>279304</v>
      </c>
      <c r="H7" s="30">
        <v>0.9393769191703466</v>
      </c>
      <c r="I7" s="28">
        <v>366416</v>
      </c>
      <c r="J7" s="29">
        <v>0.934162757495411</v>
      </c>
      <c r="K7" s="32">
        <v>0</v>
      </c>
      <c r="L7" s="33">
        <v>66903</v>
      </c>
      <c r="M7" s="29">
        <v>0.839793638440489</v>
      </c>
      <c r="N7" s="33">
        <v>109260</v>
      </c>
      <c r="O7" s="29">
        <v>0.809681196365846</v>
      </c>
    </row>
    <row r="8" spans="1:15" ht="13.5" thickBot="1">
      <c r="A8" s="34" t="s">
        <v>12</v>
      </c>
      <c r="B8" s="35">
        <v>363818</v>
      </c>
      <c r="C8" s="36">
        <v>352904</v>
      </c>
      <c r="D8" s="37">
        <v>0.9382290062949524</v>
      </c>
      <c r="E8" s="35">
        <v>82468</v>
      </c>
      <c r="F8" s="38">
        <v>0.8726218441157175</v>
      </c>
      <c r="G8" s="39">
        <v>290130</v>
      </c>
      <c r="H8" s="38">
        <v>0.9799173185263244</v>
      </c>
      <c r="I8" s="36">
        <v>372598</v>
      </c>
      <c r="J8" s="37">
        <v>0.9539558914645324</v>
      </c>
      <c r="K8" s="40">
        <v>0</v>
      </c>
      <c r="L8" s="41">
        <v>60562</v>
      </c>
      <c r="M8" s="37">
        <v>0.9012336493102576</v>
      </c>
      <c r="N8" s="41">
        <v>100480</v>
      </c>
      <c r="O8" s="37">
        <v>0.76045742482839</v>
      </c>
    </row>
    <row r="9" spans="1:15" ht="13.5" thickBot="1">
      <c r="A9" s="10" t="s">
        <v>28</v>
      </c>
      <c r="B9" s="11">
        <v>1119112</v>
      </c>
      <c r="C9" s="12">
        <v>1085540</v>
      </c>
      <c r="D9" s="13">
        <v>0.9652268487332989</v>
      </c>
      <c r="E9" s="11">
        <v>263155</v>
      </c>
      <c r="F9" s="14">
        <v>0.9123862355898413</v>
      </c>
      <c r="G9" s="15">
        <v>871658</v>
      </c>
      <c r="H9" s="14">
        <v>1.0199530543899762</v>
      </c>
      <c r="I9" s="12">
        <v>1134813</v>
      </c>
      <c r="J9" s="13">
        <v>0.9928103437264606</v>
      </c>
      <c r="K9" s="16">
        <v>0</v>
      </c>
      <c r="L9" s="17">
        <v>204612</v>
      </c>
      <c r="M9" s="13">
        <v>1.1102477563024298</v>
      </c>
      <c r="N9" s="17">
        <v>100480</v>
      </c>
      <c r="O9" s="13">
        <v>0.76045742482839</v>
      </c>
    </row>
    <row r="10" spans="1:15" ht="13.5" thickBot="1">
      <c r="A10" s="42" t="s">
        <v>29</v>
      </c>
      <c r="B10" s="43">
        <v>4430423</v>
      </c>
      <c r="C10" s="44">
        <v>4297519</v>
      </c>
      <c r="D10" s="45">
        <v>0.9967735069848478</v>
      </c>
      <c r="E10" s="43">
        <v>1101127</v>
      </c>
      <c r="F10" s="46">
        <v>0.9190717527790159</v>
      </c>
      <c r="G10" s="47">
        <v>3360947</v>
      </c>
      <c r="H10" s="46">
        <v>1.0477110379236227</v>
      </c>
      <c r="I10" s="44">
        <v>4462074</v>
      </c>
      <c r="J10" s="45">
        <v>1.0127311034704871</v>
      </c>
      <c r="K10" s="48">
        <v>0</v>
      </c>
      <c r="L10" s="49">
        <v>678951</v>
      </c>
      <c r="M10" s="45">
        <v>1.066074709124311</v>
      </c>
      <c r="N10" s="49">
        <v>100480</v>
      </c>
      <c r="O10" s="45">
        <v>0.76045742482839</v>
      </c>
    </row>
    <row r="11" spans="1:15" ht="12.75">
      <c r="A11" s="50" t="s">
        <v>13</v>
      </c>
      <c r="B11" s="51">
        <v>372009</v>
      </c>
      <c r="C11" s="52">
        <v>360848</v>
      </c>
      <c r="D11" s="53">
        <v>1.008657433516984</v>
      </c>
      <c r="E11" s="51">
        <v>83809</v>
      </c>
      <c r="F11" s="54">
        <v>0.909839980893241</v>
      </c>
      <c r="G11" s="55">
        <v>269969</v>
      </c>
      <c r="H11" s="54">
        <v>0.9659205564341274</v>
      </c>
      <c r="I11" s="52">
        <v>353778</v>
      </c>
      <c r="J11" s="53">
        <v>0.9520193321995221</v>
      </c>
      <c r="K11" s="56">
        <v>0</v>
      </c>
      <c r="L11" s="25">
        <v>35789</v>
      </c>
      <c r="M11" s="53">
        <v>0.6044520258744448</v>
      </c>
      <c r="N11" s="25">
        <v>118711</v>
      </c>
      <c r="O11" s="53">
        <v>0.9178283425726192</v>
      </c>
    </row>
    <row r="12" spans="1:15" ht="12.75">
      <c r="A12" s="26" t="s">
        <v>14</v>
      </c>
      <c r="B12" s="27">
        <v>351154</v>
      </c>
      <c r="C12" s="28">
        <v>340618</v>
      </c>
      <c r="D12" s="29">
        <v>1.0801813662762083</v>
      </c>
      <c r="E12" s="27">
        <v>89134</v>
      </c>
      <c r="F12" s="30">
        <v>0.9992712922790614</v>
      </c>
      <c r="G12" s="31">
        <v>272549</v>
      </c>
      <c r="H12" s="30">
        <v>1.0645156250610277</v>
      </c>
      <c r="I12" s="28">
        <v>361683</v>
      </c>
      <c r="J12" s="29">
        <v>1.047658083017119</v>
      </c>
      <c r="K12" s="32">
        <v>0</v>
      </c>
      <c r="L12" s="33">
        <v>52380</v>
      </c>
      <c r="M12" s="29">
        <v>0.9649963154016212</v>
      </c>
      <c r="N12" s="33">
        <v>108182</v>
      </c>
      <c r="O12" s="29">
        <v>0.990704872844492</v>
      </c>
    </row>
    <row r="13" spans="1:15" ht="13.5" thickBot="1">
      <c r="A13" s="58" t="s">
        <v>15</v>
      </c>
      <c r="B13" s="59">
        <v>307340</v>
      </c>
      <c r="C13" s="60">
        <v>298119</v>
      </c>
      <c r="D13" s="61">
        <v>0.8708291776226312</v>
      </c>
      <c r="E13" s="59">
        <v>87355</v>
      </c>
      <c r="F13" s="62">
        <v>0.9869952319616749</v>
      </c>
      <c r="G13" s="63">
        <v>223117</v>
      </c>
      <c r="H13" s="62">
        <v>0.8799203360085185</v>
      </c>
      <c r="I13" s="60">
        <v>310472</v>
      </c>
      <c r="J13" s="61">
        <v>0.9076244405401218</v>
      </c>
      <c r="K13" s="64">
        <v>0</v>
      </c>
      <c r="L13" s="65">
        <v>11198</v>
      </c>
      <c r="M13" s="61">
        <v>0.7282778355879292</v>
      </c>
      <c r="N13" s="65">
        <v>105050</v>
      </c>
      <c r="O13" s="61">
        <v>0.8750229063588052</v>
      </c>
    </row>
    <row r="14" spans="1:15" ht="13.5" thickBot="1">
      <c r="A14" s="42" t="s">
        <v>16</v>
      </c>
      <c r="B14" s="43">
        <v>1030503</v>
      </c>
      <c r="C14" s="44">
        <v>999585</v>
      </c>
      <c r="D14" s="45">
        <v>0.9844015085515154</v>
      </c>
      <c r="E14" s="43">
        <v>260298</v>
      </c>
      <c r="F14" s="46">
        <v>0.9647133819338148</v>
      </c>
      <c r="G14" s="47">
        <v>765635</v>
      </c>
      <c r="H14" s="75">
        <v>0.9702758874146168</v>
      </c>
      <c r="I14" s="44">
        <v>1025933</v>
      </c>
      <c r="J14" s="45">
        <v>0.9688585138099686</v>
      </c>
      <c r="K14" s="43">
        <v>0</v>
      </c>
      <c r="L14" s="49">
        <v>99367</v>
      </c>
      <c r="M14" s="45">
        <v>0.7710937803127303</v>
      </c>
      <c r="N14" s="49">
        <v>105050</v>
      </c>
      <c r="O14" s="45">
        <v>0.8750229063588052</v>
      </c>
    </row>
    <row r="15" spans="1:15" ht="13.5" thickBot="1">
      <c r="A15" s="42" t="s">
        <v>30</v>
      </c>
      <c r="B15" s="43">
        <v>2149615</v>
      </c>
      <c r="C15" s="44">
        <v>2085125</v>
      </c>
      <c r="D15" s="45">
        <v>0.9743248872186926</v>
      </c>
      <c r="E15" s="43">
        <v>523453</v>
      </c>
      <c r="F15" s="46">
        <v>0.9376777896403723</v>
      </c>
      <c r="G15" s="47">
        <v>1637293</v>
      </c>
      <c r="H15" s="75">
        <v>0.9961045108097848</v>
      </c>
      <c r="I15" s="44">
        <v>2160746</v>
      </c>
      <c r="J15" s="45">
        <v>0.9812919516426424</v>
      </c>
      <c r="K15" s="43">
        <v>0</v>
      </c>
      <c r="L15" s="49">
        <v>303979</v>
      </c>
      <c r="M15" s="45">
        <v>0.970685817747534</v>
      </c>
      <c r="N15" s="49">
        <v>105050</v>
      </c>
      <c r="O15" s="45">
        <v>0.8750229063588052</v>
      </c>
    </row>
    <row r="16" spans="1:15" ht="12.75">
      <c r="A16" s="50" t="s">
        <v>17</v>
      </c>
      <c r="B16" s="51">
        <v>361502</v>
      </c>
      <c r="C16" s="52">
        <v>350657</v>
      </c>
      <c r="D16" s="53">
        <v>0.9675685658384611</v>
      </c>
      <c r="E16" s="51">
        <v>90530</v>
      </c>
      <c r="F16" s="54">
        <v>0.9185827059277147</v>
      </c>
      <c r="G16" s="55">
        <v>248626</v>
      </c>
      <c r="H16" s="76">
        <v>0.9208779649465902</v>
      </c>
      <c r="I16" s="52">
        <v>339156</v>
      </c>
      <c r="J16" s="53">
        <v>0.9202641761318927</v>
      </c>
      <c r="K16" s="56">
        <v>0</v>
      </c>
      <c r="L16" s="57">
        <v>35978</v>
      </c>
      <c r="M16" s="53">
        <v>0.6120268776048312</v>
      </c>
      <c r="N16" s="57">
        <v>127396</v>
      </c>
      <c r="O16" s="53">
        <v>1.0181010301204338</v>
      </c>
    </row>
    <row r="17" spans="1:15" ht="12.75">
      <c r="A17" s="26" t="s">
        <v>18</v>
      </c>
      <c r="B17" s="27">
        <v>365848</v>
      </c>
      <c r="C17" s="28">
        <v>354873</v>
      </c>
      <c r="D17" s="29">
        <v>0.9880760432449367</v>
      </c>
      <c r="E17" s="27">
        <v>91737</v>
      </c>
      <c r="F17" s="30">
        <v>0.9672205469919659</v>
      </c>
      <c r="G17" s="31">
        <v>271245</v>
      </c>
      <c r="H17" s="77">
        <v>0.971038358959672</v>
      </c>
      <c r="I17" s="28">
        <v>362982</v>
      </c>
      <c r="J17" s="29">
        <v>0.9700706342652353</v>
      </c>
      <c r="K17" s="32">
        <v>1</v>
      </c>
      <c r="L17" s="33">
        <v>74489</v>
      </c>
      <c r="M17" s="29">
        <v>1.1833794045689956</v>
      </c>
      <c r="N17" s="33">
        <v>130263</v>
      </c>
      <c r="O17" s="29">
        <v>1.0746619587007995</v>
      </c>
    </row>
    <row r="18" spans="1:15" ht="13.5" thickBot="1">
      <c r="A18" s="58" t="s">
        <v>19</v>
      </c>
      <c r="B18" s="59">
        <v>340321</v>
      </c>
      <c r="C18" s="60">
        <v>330109</v>
      </c>
      <c r="D18" s="61">
        <v>0.9515901731938239</v>
      </c>
      <c r="E18" s="59">
        <v>88644</v>
      </c>
      <c r="F18" s="62">
        <v>0.94700069440735</v>
      </c>
      <c r="G18" s="63">
        <v>277119</v>
      </c>
      <c r="H18" s="78">
        <v>1.0287633041418713</v>
      </c>
      <c r="I18" s="60">
        <v>365763</v>
      </c>
      <c r="J18" s="61">
        <v>1.0076781935995769</v>
      </c>
      <c r="K18" s="64">
        <v>0</v>
      </c>
      <c r="L18" s="65">
        <v>57624</v>
      </c>
      <c r="M18" s="61">
        <v>1.4775384615384615</v>
      </c>
      <c r="N18" s="65">
        <v>104821</v>
      </c>
      <c r="O18" s="61">
        <v>0.9046353272173365</v>
      </c>
    </row>
    <row r="19" spans="1:15" ht="13.5" thickBot="1">
      <c r="A19" s="42" t="s">
        <v>20</v>
      </c>
      <c r="B19" s="43">
        <v>1067671</v>
      </c>
      <c r="C19" s="44">
        <v>1035639</v>
      </c>
      <c r="D19" s="45">
        <v>0.9692741639703827</v>
      </c>
      <c r="E19" s="43">
        <v>270911</v>
      </c>
      <c r="F19" s="46">
        <v>0.9439243218759255</v>
      </c>
      <c r="G19" s="47">
        <v>796990</v>
      </c>
      <c r="H19" s="75">
        <v>0.9734894844716097</v>
      </c>
      <c r="I19" s="44">
        <v>1067901</v>
      </c>
      <c r="J19" s="45">
        <v>0.9658152896945733</v>
      </c>
      <c r="K19" s="48">
        <v>1</v>
      </c>
      <c r="L19" s="49">
        <v>168091</v>
      </c>
      <c r="M19" s="45">
        <v>1.045790793313051</v>
      </c>
      <c r="N19" s="49">
        <v>104821</v>
      </c>
      <c r="O19" s="45">
        <v>0.9046353272173365</v>
      </c>
    </row>
    <row r="20" spans="1:15" ht="12.75">
      <c r="A20" s="50" t="s">
        <v>21</v>
      </c>
      <c r="B20" s="51">
        <v>362266</v>
      </c>
      <c r="C20" s="52">
        <v>351401</v>
      </c>
      <c r="D20" s="53">
        <v>0.9509172238924715</v>
      </c>
      <c r="E20" s="51">
        <v>83944</v>
      </c>
      <c r="F20" s="54">
        <v>0.9070320266240222</v>
      </c>
      <c r="G20" s="55">
        <v>267068</v>
      </c>
      <c r="H20" s="76">
        <v>0.909954479788481</v>
      </c>
      <c r="I20" s="52">
        <v>351012</v>
      </c>
      <c r="J20" s="53">
        <v>0.9092538674348002</v>
      </c>
      <c r="K20" s="56">
        <v>0</v>
      </c>
      <c r="L20" s="57">
        <v>41752</v>
      </c>
      <c r="M20" s="53">
        <v>0.6438142819694377</v>
      </c>
      <c r="N20" s="57">
        <v>166075</v>
      </c>
      <c r="O20" s="53">
        <v>1.4989259540055597</v>
      </c>
    </row>
    <row r="21" spans="1:15" ht="12.75">
      <c r="A21" s="26" t="s">
        <v>22</v>
      </c>
      <c r="B21" s="27">
        <v>344973</v>
      </c>
      <c r="C21" s="28">
        <v>334623</v>
      </c>
      <c r="D21" s="29">
        <v>0.8937413029136742</v>
      </c>
      <c r="E21" s="27">
        <v>84468</v>
      </c>
      <c r="F21" s="30">
        <v>0.8988826221134405</v>
      </c>
      <c r="G21" s="31">
        <v>245801</v>
      </c>
      <c r="H21" s="77">
        <v>0.863435179395668</v>
      </c>
      <c r="I21" s="28">
        <v>330269</v>
      </c>
      <c r="J21" s="29">
        <v>0.8722322579282077</v>
      </c>
      <c r="K21" s="32">
        <v>0</v>
      </c>
      <c r="L21" s="33">
        <v>20871</v>
      </c>
      <c r="M21" s="29">
        <v>0.4288532270326916</v>
      </c>
      <c r="N21" s="33">
        <v>130779</v>
      </c>
      <c r="O21" s="29">
        <v>1.1070488347879086</v>
      </c>
    </row>
    <row r="22" spans="1:15" ht="13.5" thickBot="1">
      <c r="A22" s="58" t="s">
        <v>23</v>
      </c>
      <c r="B22" s="59">
        <v>366259</v>
      </c>
      <c r="C22" s="60">
        <v>355269</v>
      </c>
      <c r="D22" s="61">
        <v>0.9248738047572808</v>
      </c>
      <c r="E22" s="59">
        <v>86306</v>
      </c>
      <c r="F22" s="62">
        <v>0.9120363521082109</v>
      </c>
      <c r="G22" s="63">
        <v>273461</v>
      </c>
      <c r="H22" s="78">
        <v>0.9015267150406652</v>
      </c>
      <c r="I22" s="60">
        <v>359767</v>
      </c>
      <c r="J22" s="61">
        <v>0.9040257713695563</v>
      </c>
      <c r="K22" s="64">
        <v>0</v>
      </c>
      <c r="L22" s="65">
        <v>67227</v>
      </c>
      <c r="M22" s="61">
        <v>0.9438680238680238</v>
      </c>
      <c r="N22" s="65">
        <v>137271</v>
      </c>
      <c r="O22" s="61">
        <v>1.181527099956103</v>
      </c>
    </row>
    <row r="23" spans="1:15" ht="13.5" thickBot="1">
      <c r="A23" s="42" t="s">
        <v>24</v>
      </c>
      <c r="B23" s="43">
        <v>1073498</v>
      </c>
      <c r="C23" s="44">
        <v>1041293</v>
      </c>
      <c r="D23" s="45">
        <v>0.9230723543600459</v>
      </c>
      <c r="E23" s="43">
        <v>254718</v>
      </c>
      <c r="F23" s="46">
        <v>0.9059925733065859</v>
      </c>
      <c r="G23" s="47">
        <v>786330</v>
      </c>
      <c r="H23" s="75">
        <v>0.8920312420235846</v>
      </c>
      <c r="I23" s="44">
        <v>1041048</v>
      </c>
      <c r="J23" s="45">
        <v>0.8954073141341398</v>
      </c>
      <c r="K23" s="43">
        <v>0</v>
      </c>
      <c r="L23" s="44">
        <v>129850</v>
      </c>
      <c r="M23" s="45">
        <v>0.7028683089481063</v>
      </c>
      <c r="N23" s="49">
        <v>137271</v>
      </c>
      <c r="O23" s="45">
        <v>1.181527099956103</v>
      </c>
    </row>
    <row r="24" spans="1:15" ht="13.5" thickBot="1">
      <c r="A24" s="42" t="s">
        <v>31</v>
      </c>
      <c r="B24" s="43">
        <v>2141169</v>
      </c>
      <c r="C24" s="44">
        <v>2076932</v>
      </c>
      <c r="D24" s="45">
        <v>0.9455436439358484</v>
      </c>
      <c r="E24" s="43">
        <v>525629</v>
      </c>
      <c r="F24" s="46">
        <v>0.9251539638090444</v>
      </c>
      <c r="G24" s="47">
        <v>1583320</v>
      </c>
      <c r="H24" s="75">
        <v>0.9312556941863864</v>
      </c>
      <c r="I24" s="44">
        <v>2108949</v>
      </c>
      <c r="J24" s="45">
        <v>0.9297273968061395</v>
      </c>
      <c r="K24" s="43">
        <v>0</v>
      </c>
      <c r="L24" s="44">
        <v>297941</v>
      </c>
      <c r="M24" s="45">
        <v>0.8624122220485478</v>
      </c>
      <c r="N24" s="49">
        <v>137271</v>
      </c>
      <c r="O24" s="45">
        <v>1.181527099956103</v>
      </c>
    </row>
    <row r="25" spans="1:15" ht="13.5" thickBot="1">
      <c r="A25" s="42" t="s">
        <v>32</v>
      </c>
      <c r="B25" s="43">
        <v>4290784</v>
      </c>
      <c r="C25" s="44">
        <v>4162059</v>
      </c>
      <c r="D25" s="45">
        <v>0.9597467798669103</v>
      </c>
      <c r="E25" s="43">
        <v>1049082</v>
      </c>
      <c r="F25" s="46">
        <v>0.9313607902009682</v>
      </c>
      <c r="G25" s="43">
        <v>3220613</v>
      </c>
      <c r="H25" s="75">
        <v>0.9631322155749508</v>
      </c>
      <c r="I25" s="44">
        <v>4269695</v>
      </c>
      <c r="J25" s="45">
        <v>0.9551266449708431</v>
      </c>
      <c r="K25" s="48">
        <v>0</v>
      </c>
      <c r="L25" s="44">
        <v>601920</v>
      </c>
      <c r="M25" s="45">
        <v>0.9138928659815102</v>
      </c>
      <c r="N25" s="49">
        <v>137271</v>
      </c>
      <c r="O25" s="45">
        <v>1.181527099956103</v>
      </c>
    </row>
    <row r="26" spans="1:15" ht="12.75">
      <c r="A26" s="66">
        <v>37257</v>
      </c>
      <c r="B26" s="51">
        <v>362437</v>
      </c>
      <c r="C26" s="52">
        <v>351562</v>
      </c>
      <c r="D26" s="53">
        <v>0.9138994863622495</v>
      </c>
      <c r="E26" s="51">
        <v>87136</v>
      </c>
      <c r="F26" s="54">
        <v>1.056591647669399</v>
      </c>
      <c r="G26" s="55">
        <v>245845</v>
      </c>
      <c r="H26" s="54">
        <v>0.8473615275910799</v>
      </c>
      <c r="I26" s="52">
        <v>332981</v>
      </c>
      <c r="J26" s="53">
        <v>0.8936736107010773</v>
      </c>
      <c r="K26" s="56">
        <v>0</v>
      </c>
      <c r="L26" s="57">
        <v>37653</v>
      </c>
      <c r="M26" s="53">
        <v>0.6217264951619828</v>
      </c>
      <c r="N26" s="57">
        <v>166727</v>
      </c>
      <c r="O26" s="53">
        <v>1.6593053343949045</v>
      </c>
    </row>
    <row r="27" spans="1:15" ht="12.75">
      <c r="A27" s="26" t="s">
        <v>11</v>
      </c>
      <c r="B27" s="27">
        <v>333796</v>
      </c>
      <c r="C27" s="28">
        <v>323782</v>
      </c>
      <c r="D27" s="29">
        <v>0.9305417445035207</v>
      </c>
      <c r="E27" s="27">
        <v>84054</v>
      </c>
      <c r="F27" s="30">
        <v>0.964895766369731</v>
      </c>
      <c r="G27" s="31">
        <v>266877</v>
      </c>
      <c r="H27" s="30">
        <v>0.9555072609056798</v>
      </c>
      <c r="I27" s="28">
        <v>350931</v>
      </c>
      <c r="J27" s="29">
        <v>0.9577392908606611</v>
      </c>
      <c r="K27" s="32">
        <v>0</v>
      </c>
      <c r="L27" s="33">
        <v>64223</v>
      </c>
      <c r="M27" s="29">
        <v>0.9599420055901828</v>
      </c>
      <c r="N27" s="33">
        <v>149592</v>
      </c>
      <c r="O27" s="29">
        <v>1.369137836353652</v>
      </c>
    </row>
    <row r="28" spans="1:15" ht="13.5" thickBot="1">
      <c r="A28" s="58" t="s">
        <v>12</v>
      </c>
      <c r="B28" s="35">
        <v>346325</v>
      </c>
      <c r="C28" s="60">
        <v>336305</v>
      </c>
      <c r="D28" s="61">
        <v>0.9529645455988031</v>
      </c>
      <c r="E28" s="59">
        <v>84670</v>
      </c>
      <c r="F28" s="62">
        <v>1.026701265945579</v>
      </c>
      <c r="G28" s="63">
        <v>264117</v>
      </c>
      <c r="H28" s="62">
        <v>0.9103401923275773</v>
      </c>
      <c r="I28" s="60">
        <v>348787</v>
      </c>
      <c r="J28" s="61">
        <v>0.9360946650277242</v>
      </c>
      <c r="K28" s="64">
        <v>0</v>
      </c>
      <c r="L28" s="65">
        <v>54323</v>
      </c>
      <c r="M28" s="61">
        <v>0.896981605627291</v>
      </c>
      <c r="N28" s="41">
        <v>147130</v>
      </c>
      <c r="O28" s="61">
        <v>1.4642714968152866</v>
      </c>
    </row>
    <row r="29" spans="1:15" ht="13.5" thickBot="1">
      <c r="A29" s="42" t="s">
        <v>25</v>
      </c>
      <c r="B29" s="43">
        <v>1042558</v>
      </c>
      <c r="C29" s="44">
        <v>1011649</v>
      </c>
      <c r="D29" s="45">
        <v>0.9319315732262284</v>
      </c>
      <c r="E29" s="43">
        <v>255860</v>
      </c>
      <c r="F29" s="46">
        <v>0.9722786950656457</v>
      </c>
      <c r="G29" s="47">
        <v>776839</v>
      </c>
      <c r="H29" s="46">
        <v>0.8912199509440629</v>
      </c>
      <c r="I29" s="44">
        <v>1032699</v>
      </c>
      <c r="J29" s="45">
        <v>0.9100168926510359</v>
      </c>
      <c r="K29" s="48">
        <v>0</v>
      </c>
      <c r="L29" s="49">
        <v>156199</v>
      </c>
      <c r="M29" s="45">
        <v>0.7633911989521631</v>
      </c>
      <c r="N29" s="49">
        <v>147130</v>
      </c>
      <c r="O29" s="45">
        <v>1.4642714968152866</v>
      </c>
    </row>
    <row r="30" spans="1:15" ht="13.5" thickBot="1">
      <c r="A30" s="67" t="s">
        <v>33</v>
      </c>
      <c r="B30" s="68">
        <v>4214530</v>
      </c>
      <c r="C30" s="69">
        <v>4088166</v>
      </c>
      <c r="D30" s="70">
        <v>0.9512851484775285</v>
      </c>
      <c r="E30" s="68">
        <v>1041787</v>
      </c>
      <c r="F30" s="71">
        <v>0.9461097584565631</v>
      </c>
      <c r="G30" s="72">
        <v>3125794</v>
      </c>
      <c r="H30" s="71">
        <v>0.9300337077615327</v>
      </c>
      <c r="I30" s="69">
        <v>4167581</v>
      </c>
      <c r="J30" s="70">
        <v>0.9340008704472404</v>
      </c>
      <c r="K30" s="73">
        <v>1</v>
      </c>
      <c r="L30" s="74">
        <v>553507</v>
      </c>
      <c r="M30" s="70">
        <v>0.8152385076389902</v>
      </c>
      <c r="N30" s="74">
        <v>147130</v>
      </c>
      <c r="O30" s="70">
        <v>1.4642714968152866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1.25390625" style="0" bestFit="1" customWidth="1"/>
  </cols>
  <sheetData>
    <row r="1" spans="1:15" ht="12.75">
      <c r="A1" s="89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4"/>
      <c r="D3" s="93"/>
      <c r="E3" s="92" t="s">
        <v>2</v>
      </c>
      <c r="F3" s="94"/>
      <c r="G3" s="94"/>
      <c r="H3" s="94"/>
      <c r="I3" s="94"/>
      <c r="J3" s="93"/>
      <c r="K3" s="2" t="s">
        <v>3</v>
      </c>
      <c r="L3" s="92" t="s">
        <v>4</v>
      </c>
      <c r="M3" s="93"/>
      <c r="N3" s="92" t="s">
        <v>5</v>
      </c>
      <c r="O3" s="93"/>
    </row>
    <row r="4" spans="1:15" ht="13.5" thickBot="1">
      <c r="A4" s="91"/>
      <c r="B4" s="3"/>
      <c r="C4" s="4" t="s">
        <v>6</v>
      </c>
      <c r="D4" s="5" t="s">
        <v>7</v>
      </c>
      <c r="E4" s="6" t="s">
        <v>8</v>
      </c>
      <c r="F4" s="4" t="s">
        <v>7</v>
      </c>
      <c r="G4" s="7" t="s">
        <v>9</v>
      </c>
      <c r="H4" s="4" t="s">
        <v>7</v>
      </c>
      <c r="I4" s="4" t="s">
        <v>10</v>
      </c>
      <c r="J4" s="8" t="s">
        <v>7</v>
      </c>
      <c r="K4" s="9"/>
      <c r="L4" s="3"/>
      <c r="M4" s="8" t="s">
        <v>7</v>
      </c>
      <c r="N4" s="3"/>
      <c r="O4" s="8" t="s">
        <v>7</v>
      </c>
    </row>
    <row r="5" spans="1:15" ht="13.5" thickBot="1">
      <c r="A5" s="10" t="s">
        <v>52</v>
      </c>
      <c r="B5" s="11">
        <v>4345409</v>
      </c>
      <c r="C5" s="12">
        <v>4215055</v>
      </c>
      <c r="D5" s="13">
        <v>1.0220675244326414</v>
      </c>
      <c r="E5" s="11">
        <v>1184322</v>
      </c>
      <c r="F5" s="14">
        <v>1.0073052300139573</v>
      </c>
      <c r="G5" s="15">
        <v>3134037</v>
      </c>
      <c r="H5" s="14">
        <v>1.0196068671370988</v>
      </c>
      <c r="I5" s="12">
        <v>4318359</v>
      </c>
      <c r="J5" s="13">
        <v>1.0162033065984422</v>
      </c>
      <c r="K5" s="16">
        <v>0</v>
      </c>
      <c r="L5" s="17">
        <v>584705</v>
      </c>
      <c r="M5" s="13">
        <v>1.0965281593599796</v>
      </c>
      <c r="N5" s="17">
        <v>115734</v>
      </c>
      <c r="O5" s="13">
        <v>1.3050155608678002</v>
      </c>
    </row>
    <row r="6" spans="1:15" ht="12.75">
      <c r="A6" s="18">
        <v>36526</v>
      </c>
      <c r="B6" s="19">
        <v>396868</v>
      </c>
      <c r="C6" s="20">
        <v>384960</v>
      </c>
      <c r="D6" s="21">
        <v>1.0791112996331977</v>
      </c>
      <c r="E6" s="19">
        <v>99008</v>
      </c>
      <c r="F6" s="22">
        <v>1.0723507495017763</v>
      </c>
      <c r="G6" s="23">
        <v>261201</v>
      </c>
      <c r="H6" s="22">
        <v>0.9807161603532367</v>
      </c>
      <c r="I6" s="20">
        <v>360209</v>
      </c>
      <c r="J6" s="21">
        <v>1.0043048527177172</v>
      </c>
      <c r="K6" s="24">
        <v>0</v>
      </c>
      <c r="L6" s="25">
        <v>37429</v>
      </c>
      <c r="M6" s="21">
        <v>0.680391194488375</v>
      </c>
      <c r="N6" s="25">
        <v>152393</v>
      </c>
      <c r="O6" s="21">
        <v>1.5583381053664922</v>
      </c>
    </row>
    <row r="7" spans="1:15" ht="12.75">
      <c r="A7" s="26" t="s">
        <v>11</v>
      </c>
      <c r="B7" s="27">
        <v>374790</v>
      </c>
      <c r="C7" s="28">
        <v>363546</v>
      </c>
      <c r="D7" s="29">
        <v>1.1116944597697058</v>
      </c>
      <c r="E7" s="27">
        <v>94911</v>
      </c>
      <c r="F7" s="30">
        <v>1.0176813707619394</v>
      </c>
      <c r="G7" s="31">
        <v>297329</v>
      </c>
      <c r="H7" s="30">
        <v>1.2269844217476529</v>
      </c>
      <c r="I7" s="28">
        <v>392240</v>
      </c>
      <c r="J7" s="29">
        <v>1.1688176240438397</v>
      </c>
      <c r="K7" s="32">
        <v>-1</v>
      </c>
      <c r="L7" s="33">
        <v>79666</v>
      </c>
      <c r="M7" s="29">
        <v>2.7633021158515434</v>
      </c>
      <c r="N7" s="33">
        <v>134942</v>
      </c>
      <c r="O7" s="29">
        <v>1.3583990175057128</v>
      </c>
    </row>
    <row r="8" spans="1:15" ht="13.5" thickBot="1">
      <c r="A8" s="34" t="s">
        <v>12</v>
      </c>
      <c r="B8" s="35">
        <v>387771</v>
      </c>
      <c r="C8" s="36">
        <v>376137</v>
      </c>
      <c r="D8" s="37">
        <v>1.0917990691702777</v>
      </c>
      <c r="E8" s="35">
        <v>94506</v>
      </c>
      <c r="F8" s="38">
        <v>1.0610187378608076</v>
      </c>
      <c r="G8" s="39">
        <v>296076</v>
      </c>
      <c r="H8" s="38">
        <v>1.0881706519262293</v>
      </c>
      <c r="I8" s="36">
        <v>390582</v>
      </c>
      <c r="J8" s="37">
        <v>1.0814742618861048</v>
      </c>
      <c r="K8" s="40">
        <v>0</v>
      </c>
      <c r="L8" s="41">
        <v>67199</v>
      </c>
      <c r="M8" s="37">
        <v>1.3916293903247183</v>
      </c>
      <c r="N8" s="41">
        <v>132131</v>
      </c>
      <c r="O8" s="37">
        <v>1.415451692037408</v>
      </c>
    </row>
    <row r="9" spans="1:15" ht="13.5" thickBot="1">
      <c r="A9" s="10" t="s">
        <v>53</v>
      </c>
      <c r="B9" s="11">
        <v>1159429</v>
      </c>
      <c r="C9" s="12">
        <v>1124643</v>
      </c>
      <c r="D9" s="13">
        <v>1.0937245890381238</v>
      </c>
      <c r="E9" s="11">
        <v>288425</v>
      </c>
      <c r="F9" s="14">
        <v>1.0501126843636337</v>
      </c>
      <c r="G9" s="15">
        <v>854606</v>
      </c>
      <c r="H9" s="14">
        <v>1.0945990255498572</v>
      </c>
      <c r="I9" s="12">
        <v>1143031</v>
      </c>
      <c r="J9" s="13">
        <v>1.0830218427168994</v>
      </c>
      <c r="K9" s="16">
        <v>-1</v>
      </c>
      <c r="L9" s="17">
        <v>184294</v>
      </c>
      <c r="M9" s="13">
        <v>1.3948035631844637</v>
      </c>
      <c r="N9" s="17">
        <v>132131</v>
      </c>
      <c r="O9" s="13"/>
    </row>
    <row r="10" spans="1:15" ht="13.5" thickBot="1">
      <c r="A10" s="42" t="s">
        <v>54</v>
      </c>
      <c r="B10" s="43">
        <v>4444764</v>
      </c>
      <c r="C10" s="44">
        <v>4311427</v>
      </c>
      <c r="D10" s="45">
        <v>1.059252916555751</v>
      </c>
      <c r="E10" s="43">
        <v>1198086</v>
      </c>
      <c r="F10" s="46">
        <v>1.1122328416014986</v>
      </c>
      <c r="G10" s="47">
        <v>3207895</v>
      </c>
      <c r="H10" s="46">
        <v>1.1517567077362827</v>
      </c>
      <c r="I10" s="44">
        <v>4405981</v>
      </c>
      <c r="J10" s="45">
        <v>1.1972945713956475</v>
      </c>
      <c r="K10" s="48">
        <v>-1</v>
      </c>
      <c r="L10" s="49">
        <v>636870</v>
      </c>
      <c r="M10" s="45">
        <v>1.25</v>
      </c>
      <c r="N10" s="49">
        <v>132131</v>
      </c>
      <c r="O10" s="45">
        <v>1.4130226409241864</v>
      </c>
    </row>
    <row r="11" spans="1:15" ht="12.75">
      <c r="A11" s="50" t="s">
        <v>13</v>
      </c>
      <c r="B11" s="51">
        <v>368816</v>
      </c>
      <c r="C11" s="52">
        <v>357753</v>
      </c>
      <c r="D11" s="53">
        <v>1.0396182218451295</v>
      </c>
      <c r="E11" s="51">
        <v>92114</v>
      </c>
      <c r="F11" s="54">
        <v>0.9670050494976747</v>
      </c>
      <c r="G11" s="55">
        <v>279494</v>
      </c>
      <c r="H11" s="54">
        <v>1.1061972120857113</v>
      </c>
      <c r="I11" s="52">
        <v>371608</v>
      </c>
      <c r="J11" s="53">
        <v>1.0680876870765896</v>
      </c>
      <c r="K11" s="56">
        <v>0</v>
      </c>
      <c r="L11" s="57">
        <v>59209</v>
      </c>
      <c r="M11" s="53">
        <v>2.121046032598961</v>
      </c>
      <c r="N11" s="57">
        <v>129339</v>
      </c>
      <c r="O11" s="53">
        <v>1.2909243345210648</v>
      </c>
    </row>
    <row r="12" spans="1:15" ht="12.75">
      <c r="A12" s="26" t="s">
        <v>14</v>
      </c>
      <c r="B12" s="27">
        <v>325088</v>
      </c>
      <c r="C12" s="28">
        <v>315336</v>
      </c>
      <c r="D12" s="29">
        <v>1.0440937952652725</v>
      </c>
      <c r="E12" s="27">
        <v>89199</v>
      </c>
      <c r="F12" s="30">
        <v>0.9429368796050615</v>
      </c>
      <c r="G12" s="31">
        <v>256031</v>
      </c>
      <c r="H12" s="30">
        <v>1.111955110248292</v>
      </c>
      <c r="I12" s="28">
        <v>345230</v>
      </c>
      <c r="J12" s="29">
        <v>1.0627366476835463</v>
      </c>
      <c r="K12" s="32">
        <v>0</v>
      </c>
      <c r="L12" s="33">
        <v>54280</v>
      </c>
      <c r="M12" s="29">
        <v>1.220872694556905</v>
      </c>
      <c r="N12" s="33">
        <v>109197</v>
      </c>
      <c r="O12" s="29">
        <v>1.2594809688581314</v>
      </c>
    </row>
    <row r="13" spans="1:15" ht="13.5" thickBot="1">
      <c r="A13" s="58" t="s">
        <v>15</v>
      </c>
      <c r="B13" s="59">
        <v>352928</v>
      </c>
      <c r="C13" s="60">
        <v>342342</v>
      </c>
      <c r="D13" s="61">
        <v>1.0971024989819422</v>
      </c>
      <c r="E13" s="59">
        <v>88506</v>
      </c>
      <c r="F13" s="62">
        <v>0.8673572387569702</v>
      </c>
      <c r="G13" s="63">
        <v>253565</v>
      </c>
      <c r="H13" s="62">
        <v>1.1264248842767408</v>
      </c>
      <c r="I13" s="60">
        <v>342071</v>
      </c>
      <c r="J13" s="61">
        <v>1.045618636270545</v>
      </c>
      <c r="K13" s="64">
        <v>0</v>
      </c>
      <c r="L13" s="65">
        <v>15376</v>
      </c>
      <c r="M13" s="61">
        <v>0.3294904212917327</v>
      </c>
      <c r="N13" s="65">
        <v>120054</v>
      </c>
      <c r="O13" s="61">
        <v>1.4776968145339964</v>
      </c>
    </row>
    <row r="14" spans="1:15" ht="13.5" thickBot="1">
      <c r="A14" s="42" t="s">
        <v>16</v>
      </c>
      <c r="B14" s="43">
        <v>1046832</v>
      </c>
      <c r="C14" s="43">
        <v>1015431</v>
      </c>
      <c r="D14" s="45">
        <v>1.0597492840229559</v>
      </c>
      <c r="E14" s="43">
        <v>269819</v>
      </c>
      <c r="F14" s="46">
        <v>0.9243700645780161</v>
      </c>
      <c r="G14" s="43">
        <v>789090</v>
      </c>
      <c r="H14" s="46">
        <v>1.1145008410767476</v>
      </c>
      <c r="I14" s="43">
        <v>1058909</v>
      </c>
      <c r="J14" s="45">
        <v>1.0589979558282896</v>
      </c>
      <c r="K14" s="43">
        <v>0</v>
      </c>
      <c r="L14" s="43">
        <v>128865</v>
      </c>
      <c r="M14" s="45">
        <v>1.0825261884560782</v>
      </c>
      <c r="N14" s="43">
        <v>120054</v>
      </c>
      <c r="O14" s="45"/>
    </row>
    <row r="15" spans="1:15" ht="12.75">
      <c r="A15" s="50" t="s">
        <v>17</v>
      </c>
      <c r="B15" s="51">
        <v>373619</v>
      </c>
      <c r="C15" s="52">
        <v>362411</v>
      </c>
      <c r="D15" s="53">
        <v>1.0068503302549066</v>
      </c>
      <c r="E15" s="51">
        <v>98554</v>
      </c>
      <c r="F15" s="54">
        <v>0.9268081664895568</v>
      </c>
      <c r="G15" s="55">
        <v>269988</v>
      </c>
      <c r="H15" s="54">
        <v>1.0668257756563246</v>
      </c>
      <c r="I15" s="52">
        <v>368542</v>
      </c>
      <c r="J15" s="53">
        <v>1.0253997490352325</v>
      </c>
      <c r="K15" s="56">
        <v>0</v>
      </c>
      <c r="L15" s="57">
        <v>58785</v>
      </c>
      <c r="M15" s="53">
        <v>2.3686437263276656</v>
      </c>
      <c r="N15" s="57">
        <v>125131</v>
      </c>
      <c r="O15" s="53">
        <v>1.346826968614113</v>
      </c>
    </row>
    <row r="16" spans="1:15" ht="12.75">
      <c r="A16" s="26" t="s">
        <v>18</v>
      </c>
      <c r="B16" s="27">
        <v>370263</v>
      </c>
      <c r="C16" s="28">
        <v>359157</v>
      </c>
      <c r="D16" s="29">
        <v>1.0028764819163545</v>
      </c>
      <c r="E16" s="27">
        <v>94846</v>
      </c>
      <c r="F16" s="30">
        <v>0.9542715135173205</v>
      </c>
      <c r="G16" s="31">
        <v>279335</v>
      </c>
      <c r="H16" s="30">
        <v>1.0683334098245292</v>
      </c>
      <c r="I16" s="28">
        <v>374181</v>
      </c>
      <c r="J16" s="29">
        <v>1.036917466378835</v>
      </c>
      <c r="K16" s="32">
        <v>0</v>
      </c>
      <c r="L16" s="33">
        <v>62946</v>
      </c>
      <c r="M16" s="29">
        <v>0.8931931377974544</v>
      </c>
      <c r="N16" s="33">
        <v>121213</v>
      </c>
      <c r="O16" s="29">
        <v>1.1971654320987655</v>
      </c>
    </row>
    <row r="17" spans="1:15" ht="13.5" thickBot="1">
      <c r="A17" s="58" t="s">
        <v>19</v>
      </c>
      <c r="B17" s="59">
        <v>357634</v>
      </c>
      <c r="C17" s="60">
        <v>346907</v>
      </c>
      <c r="D17" s="61">
        <v>0.9664817302053579</v>
      </c>
      <c r="E17" s="59">
        <v>93605</v>
      </c>
      <c r="F17" s="62">
        <v>0.9006889517541328</v>
      </c>
      <c r="G17" s="63">
        <v>269371</v>
      </c>
      <c r="H17" s="62">
        <v>1.1693378248148567</v>
      </c>
      <c r="I17" s="60">
        <v>362976</v>
      </c>
      <c r="J17" s="61">
        <v>1.0858182166275787</v>
      </c>
      <c r="K17" s="64">
        <v>0</v>
      </c>
      <c r="L17" s="65">
        <v>39000</v>
      </c>
      <c r="M17" s="61">
        <v>2.27803738317757</v>
      </c>
      <c r="N17" s="65">
        <v>115871</v>
      </c>
      <c r="O17" s="61">
        <v>0.8457798962036219</v>
      </c>
    </row>
    <row r="18" spans="1:15" ht="13.5" thickBot="1">
      <c r="A18" s="42" t="s">
        <v>20</v>
      </c>
      <c r="B18" s="43">
        <v>1101516</v>
      </c>
      <c r="C18" s="44">
        <v>1068475</v>
      </c>
      <c r="D18" s="45">
        <v>0.9920752218964888</v>
      </c>
      <c r="E18" s="43">
        <v>287005</v>
      </c>
      <c r="F18" s="46">
        <v>0.926857072732792</v>
      </c>
      <c r="G18" s="47">
        <v>818694</v>
      </c>
      <c r="H18" s="46">
        <v>1.099056793743103</v>
      </c>
      <c r="I18" s="44">
        <v>1105699</v>
      </c>
      <c r="J18" s="45">
        <v>1.0484932104384768</v>
      </c>
      <c r="K18" s="48">
        <v>0</v>
      </c>
      <c r="L18" s="49">
        <v>160731</v>
      </c>
      <c r="M18" s="45">
        <v>1.429851171148731</v>
      </c>
      <c r="N18" s="49">
        <v>115871</v>
      </c>
      <c r="O18" s="45"/>
    </row>
    <row r="19" spans="1:15" ht="12.75">
      <c r="A19" s="50" t="s">
        <v>21</v>
      </c>
      <c r="B19" s="51">
        <v>380969</v>
      </c>
      <c r="C19" s="52">
        <v>369539</v>
      </c>
      <c r="D19" s="53">
        <v>1.010876429538037</v>
      </c>
      <c r="E19" s="51">
        <v>92548</v>
      </c>
      <c r="F19" s="54">
        <v>0.9218938329896702</v>
      </c>
      <c r="G19" s="55">
        <v>293496</v>
      </c>
      <c r="H19" s="54">
        <v>1.0016859953174382</v>
      </c>
      <c r="I19" s="52">
        <v>386044</v>
      </c>
      <c r="J19" s="53">
        <v>0.9813239245432661</v>
      </c>
      <c r="K19" s="56">
        <v>0</v>
      </c>
      <c r="L19" s="57">
        <v>64851</v>
      </c>
      <c r="M19" s="53">
        <v>0.8506611049897687</v>
      </c>
      <c r="N19" s="57">
        <v>110796</v>
      </c>
      <c r="O19" s="53">
        <v>0.9196367801590332</v>
      </c>
    </row>
    <row r="20" spans="1:15" ht="12.75">
      <c r="A20" s="26" t="s">
        <v>22</v>
      </c>
      <c r="B20" s="27">
        <v>385985</v>
      </c>
      <c r="C20" s="28">
        <v>374407</v>
      </c>
      <c r="D20" s="29">
        <v>0.964379050674342</v>
      </c>
      <c r="E20" s="27">
        <v>93970</v>
      </c>
      <c r="F20" s="30">
        <v>0.9060668003702561</v>
      </c>
      <c r="G20" s="31">
        <v>284678</v>
      </c>
      <c r="H20" s="30">
        <v>0.9544881509595912</v>
      </c>
      <c r="I20" s="28">
        <v>378648</v>
      </c>
      <c r="J20" s="29">
        <v>0.9419948055049706</v>
      </c>
      <c r="K20" s="32">
        <v>0</v>
      </c>
      <c r="L20" s="33">
        <v>48667</v>
      </c>
      <c r="M20" s="29">
        <v>0.7658426046862952</v>
      </c>
      <c r="N20" s="33">
        <v>118133</v>
      </c>
      <c r="O20" s="29">
        <v>0.994753949274142</v>
      </c>
    </row>
    <row r="21" spans="1:15" ht="13.5" thickBot="1">
      <c r="A21" s="58" t="s">
        <v>23</v>
      </c>
      <c r="B21" s="59">
        <v>396009</v>
      </c>
      <c r="C21" s="60">
        <v>384127</v>
      </c>
      <c r="D21" s="61">
        <v>0.9656471517714101</v>
      </c>
      <c r="E21" s="59">
        <v>94630</v>
      </c>
      <c r="F21" s="62">
        <v>0.9098076165021007</v>
      </c>
      <c r="G21" s="63">
        <v>303331</v>
      </c>
      <c r="H21" s="62">
        <v>0.9813107392885334</v>
      </c>
      <c r="I21" s="60">
        <v>397961</v>
      </c>
      <c r="J21" s="61">
        <v>0.9633083929811991</v>
      </c>
      <c r="K21" s="64">
        <v>0</v>
      </c>
      <c r="L21" s="65">
        <v>71225</v>
      </c>
      <c r="M21" s="61">
        <v>0.8756346737807502</v>
      </c>
      <c r="N21" s="65">
        <v>116181</v>
      </c>
      <c r="O21" s="61">
        <v>1.0038623049406397</v>
      </c>
    </row>
    <row r="22" spans="1:15" ht="13.5" thickBot="1">
      <c r="A22" s="42" t="s">
        <v>24</v>
      </c>
      <c r="B22" s="43">
        <v>1162963</v>
      </c>
      <c r="C22" s="44">
        <v>1128073</v>
      </c>
      <c r="D22" s="45">
        <v>0.9795773111558285</v>
      </c>
      <c r="E22" s="43">
        <v>281148</v>
      </c>
      <c r="F22" s="46">
        <v>0.9124863685932388</v>
      </c>
      <c r="G22" s="47">
        <v>881505</v>
      </c>
      <c r="H22" s="46">
        <v>0.9790562018388159</v>
      </c>
      <c r="I22" s="44">
        <v>1162653</v>
      </c>
      <c r="J22" s="45">
        <v>0.9620835864073203</v>
      </c>
      <c r="K22" s="48">
        <v>0</v>
      </c>
      <c r="L22" s="49">
        <v>184743</v>
      </c>
      <c r="M22" s="45">
        <v>0.8354724046236501</v>
      </c>
      <c r="N22" s="49">
        <v>116181</v>
      </c>
      <c r="O22" s="45"/>
    </row>
    <row r="23" spans="1:15" ht="13.5" thickBot="1">
      <c r="A23" s="42" t="s">
        <v>55</v>
      </c>
      <c r="B23" s="43">
        <v>4470740</v>
      </c>
      <c r="C23" s="44">
        <v>4336622</v>
      </c>
      <c r="D23" s="45">
        <v>1.0288421642243573</v>
      </c>
      <c r="E23" s="43">
        <v>1126397</v>
      </c>
      <c r="F23" s="46">
        <v>0.951090159601865</v>
      </c>
      <c r="G23" s="47">
        <v>3343895</v>
      </c>
      <c r="H23" s="46">
        <v>1.0669609197338767</v>
      </c>
      <c r="I23" s="44">
        <v>4470292</v>
      </c>
      <c r="J23" s="45">
        <v>1.0351830405948186</v>
      </c>
      <c r="K23" s="48">
        <v>-1</v>
      </c>
      <c r="L23" s="49">
        <v>658633</v>
      </c>
      <c r="M23" s="45">
        <v>1.1264364081032316</v>
      </c>
      <c r="N23" s="49">
        <v>116181</v>
      </c>
      <c r="O23" s="45">
        <v>1.0038623049406397</v>
      </c>
    </row>
    <row r="24" spans="1:15" ht="12.75">
      <c r="A24" s="66">
        <v>36892</v>
      </c>
      <c r="B24" s="51">
        <v>396583</v>
      </c>
      <c r="C24" s="52">
        <v>384688</v>
      </c>
      <c r="D24" s="53">
        <v>0.9992818770976748</v>
      </c>
      <c r="E24" s="51">
        <v>93575</v>
      </c>
      <c r="F24" s="54">
        <v>0.9451256464124111</v>
      </c>
      <c r="G24" s="55">
        <v>302224</v>
      </c>
      <c r="H24" s="54">
        <v>1.1570552945815675</v>
      </c>
      <c r="I24" s="52">
        <v>395799</v>
      </c>
      <c r="J24" s="53">
        <v>1.0988037500451127</v>
      </c>
      <c r="K24" s="56">
        <v>0</v>
      </c>
      <c r="L24" s="57">
        <v>77147</v>
      </c>
      <c r="M24" s="53">
        <v>2.0611557882925005</v>
      </c>
      <c r="N24" s="57">
        <v>116965</v>
      </c>
      <c r="O24" s="53">
        <v>0.7675221302815746</v>
      </c>
    </row>
    <row r="25" spans="1:15" ht="12.75">
      <c r="A25" s="26" t="s">
        <v>11</v>
      </c>
      <c r="B25" s="27">
        <v>358711</v>
      </c>
      <c r="C25" s="28">
        <v>347950</v>
      </c>
      <c r="D25" s="29">
        <v>0.9570986419061341</v>
      </c>
      <c r="E25" s="27">
        <v>87112</v>
      </c>
      <c r="F25" s="30">
        <v>0.917828281231891</v>
      </c>
      <c r="G25" s="31">
        <v>279304</v>
      </c>
      <c r="H25" s="30">
        <v>0.9393769191703466</v>
      </c>
      <c r="I25" s="28">
        <v>366416</v>
      </c>
      <c r="J25" s="29">
        <v>0.934162757495411</v>
      </c>
      <c r="K25" s="32">
        <v>0</v>
      </c>
      <c r="L25" s="33">
        <v>66903</v>
      </c>
      <c r="M25" s="29">
        <v>0.839793638440489</v>
      </c>
      <c r="N25" s="33">
        <v>109260</v>
      </c>
      <c r="O25" s="29">
        <v>0.809681196365846</v>
      </c>
    </row>
    <row r="26" spans="1:15" ht="13.5" thickBot="1">
      <c r="A26" s="58" t="s">
        <v>12</v>
      </c>
      <c r="B26" s="59">
        <v>363818</v>
      </c>
      <c r="C26" s="60">
        <v>352904</v>
      </c>
      <c r="D26" s="61">
        <v>0.9382290062949524</v>
      </c>
      <c r="E26" s="59">
        <v>82468</v>
      </c>
      <c r="F26" s="62">
        <v>0.8726218441157175</v>
      </c>
      <c r="G26" s="63">
        <v>290130</v>
      </c>
      <c r="H26" s="62">
        <v>0.9799173185263244</v>
      </c>
      <c r="I26" s="60">
        <v>372598</v>
      </c>
      <c r="J26" s="61">
        <v>0.9539558914645324</v>
      </c>
      <c r="K26" s="64">
        <v>0</v>
      </c>
      <c r="L26" s="65">
        <v>60562</v>
      </c>
      <c r="M26" s="61">
        <v>0.9012336493102576</v>
      </c>
      <c r="N26" s="65">
        <v>100480</v>
      </c>
      <c r="O26" s="61">
        <v>0.76045742482839</v>
      </c>
    </row>
    <row r="27" spans="1:15" ht="13.5" thickBot="1">
      <c r="A27" s="42" t="s">
        <v>25</v>
      </c>
      <c r="B27" s="43">
        <v>1119112</v>
      </c>
      <c r="C27" s="44">
        <v>1085540</v>
      </c>
      <c r="D27" s="45">
        <v>0.9652268487332989</v>
      </c>
      <c r="E27" s="43">
        <v>263155</v>
      </c>
      <c r="F27" s="46">
        <v>0.9123862355898413</v>
      </c>
      <c r="G27" s="47">
        <v>871658</v>
      </c>
      <c r="H27" s="46">
        <v>1.0199530543899762</v>
      </c>
      <c r="I27" s="44">
        <v>1134813</v>
      </c>
      <c r="J27" s="45">
        <v>0.9928103437264606</v>
      </c>
      <c r="K27" s="48">
        <v>0</v>
      </c>
      <c r="L27" s="49">
        <v>204612</v>
      </c>
      <c r="M27" s="45">
        <v>1.1102477563024298</v>
      </c>
      <c r="N27" s="49">
        <v>100480</v>
      </c>
      <c r="O27" s="45"/>
    </row>
    <row r="28" spans="1:15" ht="13.5" thickBot="1">
      <c r="A28" s="67" t="s">
        <v>56</v>
      </c>
      <c r="B28" s="68">
        <v>4430423</v>
      </c>
      <c r="C28" s="69">
        <v>4297519</v>
      </c>
      <c r="D28" s="70">
        <v>0.9967735069848478</v>
      </c>
      <c r="E28" s="68">
        <v>1101127</v>
      </c>
      <c r="F28" s="71">
        <v>0.9190717527790159</v>
      </c>
      <c r="G28" s="72">
        <v>3360947</v>
      </c>
      <c r="H28" s="71">
        <v>1.0477110379236227</v>
      </c>
      <c r="I28" s="69">
        <v>4462074</v>
      </c>
      <c r="J28" s="70">
        <v>1.0127311034704871</v>
      </c>
      <c r="K28" s="73">
        <v>0</v>
      </c>
      <c r="L28" s="74">
        <v>678951</v>
      </c>
      <c r="M28" s="70">
        <v>1.066074709124311</v>
      </c>
      <c r="N28" s="74">
        <v>100480</v>
      </c>
      <c r="O28" s="70">
        <v>0.76045742482839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" width="10.125" style="0" customWidth="1"/>
  </cols>
  <sheetData>
    <row r="1" spans="1:15" ht="12.75">
      <c r="A1" s="89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4"/>
      <c r="D3" s="93"/>
      <c r="E3" s="92" t="s">
        <v>2</v>
      </c>
      <c r="F3" s="94"/>
      <c r="G3" s="94"/>
      <c r="H3" s="94"/>
      <c r="I3" s="94"/>
      <c r="J3" s="93"/>
      <c r="K3" s="2" t="s">
        <v>3</v>
      </c>
      <c r="L3" s="92" t="s">
        <v>4</v>
      </c>
      <c r="M3" s="93"/>
      <c r="N3" s="92" t="s">
        <v>5</v>
      </c>
      <c r="O3" s="93"/>
    </row>
    <row r="4" spans="1:15" ht="13.5" thickBot="1">
      <c r="A4" s="91"/>
      <c r="B4" s="3"/>
      <c r="C4" s="4" t="s">
        <v>6</v>
      </c>
      <c r="D4" s="5" t="s">
        <v>7</v>
      </c>
      <c r="E4" s="6" t="s">
        <v>8</v>
      </c>
      <c r="F4" s="4" t="s">
        <v>7</v>
      </c>
      <c r="G4" s="7" t="s">
        <v>9</v>
      </c>
      <c r="H4" s="4" t="s">
        <v>7</v>
      </c>
      <c r="I4" s="4" t="s">
        <v>10</v>
      </c>
      <c r="J4" s="8" t="s">
        <v>7</v>
      </c>
      <c r="K4" s="9"/>
      <c r="L4" s="3"/>
      <c r="M4" s="8" t="s">
        <v>7</v>
      </c>
      <c r="N4" s="3"/>
      <c r="O4" s="8" t="s">
        <v>7</v>
      </c>
    </row>
    <row r="5" spans="1:15" ht="13.5" thickBot="1">
      <c r="A5" s="10" t="s">
        <v>58</v>
      </c>
      <c r="B5" s="11">
        <v>4251587</v>
      </c>
      <c r="C5" s="12">
        <v>4124029</v>
      </c>
      <c r="D5" s="13">
        <v>0.9682917419374821</v>
      </c>
      <c r="E5" s="11">
        <v>1175733</v>
      </c>
      <c r="F5" s="14">
        <v>0.9899483947995699</v>
      </c>
      <c r="G5" s="15">
        <v>3073770</v>
      </c>
      <c r="H5" s="14">
        <v>0.9675890089529142</v>
      </c>
      <c r="I5" s="12">
        <v>4249503</v>
      </c>
      <c r="J5" s="13">
        <v>0.9736735983532223</v>
      </c>
      <c r="K5" s="16">
        <v>-146</v>
      </c>
      <c r="L5" s="17">
        <v>533233</v>
      </c>
      <c r="M5" s="13">
        <v>0.9035642148357012</v>
      </c>
      <c r="N5" s="17">
        <v>88684</v>
      </c>
      <c r="O5" s="13">
        <v>1.0223410877734997</v>
      </c>
    </row>
    <row r="6" spans="1:15" ht="12.75">
      <c r="A6" s="18">
        <v>36161</v>
      </c>
      <c r="B6" s="19">
        <v>367773</v>
      </c>
      <c r="C6" s="20">
        <v>356743</v>
      </c>
      <c r="D6" s="21">
        <v>0.9430101102823341</v>
      </c>
      <c r="E6" s="19">
        <v>92328</v>
      </c>
      <c r="F6" s="22">
        <v>0.8984294416441235</v>
      </c>
      <c r="G6" s="23">
        <v>266337</v>
      </c>
      <c r="H6" s="22">
        <v>0.9656468899105187</v>
      </c>
      <c r="I6" s="20">
        <v>358665</v>
      </c>
      <c r="J6" s="21">
        <v>0.9474005356888144</v>
      </c>
      <c r="K6" s="24">
        <v>0</v>
      </c>
      <c r="L6" s="25">
        <v>55011</v>
      </c>
      <c r="M6" s="21">
        <v>1.1333360802653536</v>
      </c>
      <c r="N6" s="25">
        <v>97792</v>
      </c>
      <c r="O6" s="21">
        <v>0.9961799790153514</v>
      </c>
    </row>
    <row r="7" spans="1:15" ht="12.75">
      <c r="A7" s="26" t="s">
        <v>11</v>
      </c>
      <c r="B7" s="27">
        <v>337134</v>
      </c>
      <c r="C7" s="28">
        <v>327016</v>
      </c>
      <c r="D7" s="29">
        <v>0.9539404434484398</v>
      </c>
      <c r="E7" s="27">
        <v>93262</v>
      </c>
      <c r="F7" s="30">
        <v>0.9917902035433992</v>
      </c>
      <c r="G7" s="31">
        <v>242325</v>
      </c>
      <c r="H7" s="30">
        <v>0.9482340327288948</v>
      </c>
      <c r="I7" s="28">
        <v>335587</v>
      </c>
      <c r="J7" s="29">
        <v>0.959949998283694</v>
      </c>
      <c r="K7" s="32">
        <v>0</v>
      </c>
      <c r="L7" s="33">
        <v>28830</v>
      </c>
      <c r="M7" s="29">
        <v>0.5246301384819755</v>
      </c>
      <c r="N7" s="33">
        <v>99339</v>
      </c>
      <c r="O7" s="29">
        <v>0.973997705679913</v>
      </c>
    </row>
    <row r="8" spans="1:15" ht="13.5" thickBot="1">
      <c r="A8" s="34" t="s">
        <v>12</v>
      </c>
      <c r="B8" s="35">
        <v>355167</v>
      </c>
      <c r="C8" s="36">
        <v>344512</v>
      </c>
      <c r="D8" s="37">
        <v>0.9544446803307544</v>
      </c>
      <c r="E8" s="35">
        <v>89071</v>
      </c>
      <c r="F8" s="38">
        <v>0.9267899320548971</v>
      </c>
      <c r="G8" s="39">
        <v>272086</v>
      </c>
      <c r="H8" s="38">
        <v>1.0102102949475749</v>
      </c>
      <c r="I8" s="36">
        <v>361157</v>
      </c>
      <c r="J8" s="37">
        <v>0.9882717687847352</v>
      </c>
      <c r="K8" s="40">
        <v>0</v>
      </c>
      <c r="L8" s="41">
        <v>48288</v>
      </c>
      <c r="M8" s="37">
        <v>0.9235712646316273</v>
      </c>
      <c r="N8" s="41">
        <v>93349</v>
      </c>
      <c r="O8" s="37">
        <v>0.8601612531674729</v>
      </c>
    </row>
    <row r="9" spans="1:15" ht="13.5" thickBot="1">
      <c r="A9" s="10" t="s">
        <v>53</v>
      </c>
      <c r="B9" s="11">
        <v>1060074</v>
      </c>
      <c r="C9" s="12">
        <v>1028271</v>
      </c>
      <c r="D9" s="13">
        <v>0.9502873073785555</v>
      </c>
      <c r="E9" s="11">
        <v>274661</v>
      </c>
      <c r="F9" s="14">
        <v>0.9377071903368646</v>
      </c>
      <c r="G9" s="15">
        <v>780748</v>
      </c>
      <c r="H9" s="14">
        <v>0.9750793678547075</v>
      </c>
      <c r="I9" s="12">
        <v>1055409</v>
      </c>
      <c r="J9" s="13">
        <v>0.965069782710274</v>
      </c>
      <c r="K9" s="16">
        <v>0</v>
      </c>
      <c r="L9" s="17">
        <v>132129</v>
      </c>
      <c r="M9" s="13">
        <v>0.8481986955628595</v>
      </c>
      <c r="N9" s="17"/>
      <c r="O9" s="13"/>
    </row>
    <row r="10" spans="1:15" ht="13.5" thickBot="1">
      <c r="A10" s="42" t="s">
        <v>59</v>
      </c>
      <c r="B10" s="43">
        <v>4196131</v>
      </c>
      <c r="C10" s="44">
        <v>4070242</v>
      </c>
      <c r="D10" s="45">
        <v>0.9523661565599321</v>
      </c>
      <c r="E10" s="43">
        <v>1157487</v>
      </c>
      <c r="F10" s="46">
        <v>0.9656838411538612</v>
      </c>
      <c r="G10" s="47">
        <v>3053816</v>
      </c>
      <c r="H10" s="46">
        <v>0.9619660317959324</v>
      </c>
      <c r="I10" s="44">
        <v>4211303</v>
      </c>
      <c r="J10" s="45">
        <v>0.9629850250710239</v>
      </c>
      <c r="K10" s="48">
        <v>-4</v>
      </c>
      <c r="L10" s="49">
        <v>509586</v>
      </c>
      <c r="M10" s="45">
        <v>0.8844721919926686</v>
      </c>
      <c r="N10" s="49">
        <v>93349</v>
      </c>
      <c r="O10" s="45">
        <v>0.8601612531674729</v>
      </c>
    </row>
    <row r="11" spans="1:15" ht="12.75">
      <c r="A11" s="50" t="s">
        <v>13</v>
      </c>
      <c r="B11" s="51">
        <v>354761</v>
      </c>
      <c r="C11" s="52">
        <v>344117</v>
      </c>
      <c r="D11" s="53">
        <v>1.0046300753838573</v>
      </c>
      <c r="E11" s="51">
        <v>95257</v>
      </c>
      <c r="F11" s="54">
        <v>1.0133615599834045</v>
      </c>
      <c r="G11" s="55">
        <v>252662</v>
      </c>
      <c r="H11" s="54">
        <v>0.9748627385917732</v>
      </c>
      <c r="I11" s="52">
        <v>347919</v>
      </c>
      <c r="J11" s="53">
        <v>0.9851094915311825</v>
      </c>
      <c r="K11" s="56">
        <v>0</v>
      </c>
      <c r="L11" s="57">
        <v>27915</v>
      </c>
      <c r="M11" s="53">
        <v>0.5873627067289484</v>
      </c>
      <c r="N11" s="57">
        <v>100191</v>
      </c>
      <c r="O11" s="53">
        <v>0.9236492030274815</v>
      </c>
    </row>
    <row r="12" spans="1:15" ht="12.75">
      <c r="A12" s="26" t="s">
        <v>14</v>
      </c>
      <c r="B12" s="27">
        <v>311359</v>
      </c>
      <c r="C12" s="28">
        <v>302022</v>
      </c>
      <c r="D12" s="29">
        <v>0.9243500642736484</v>
      </c>
      <c r="E12" s="27">
        <v>94597</v>
      </c>
      <c r="F12" s="30">
        <v>0.958526699766947</v>
      </c>
      <c r="G12" s="31">
        <v>230253</v>
      </c>
      <c r="H12" s="30">
        <v>0.9797958306560398</v>
      </c>
      <c r="I12" s="28">
        <v>324850</v>
      </c>
      <c r="J12" s="29">
        <v>0.9735054286750316</v>
      </c>
      <c r="K12" s="32">
        <v>0</v>
      </c>
      <c r="L12" s="33">
        <v>44460</v>
      </c>
      <c r="M12" s="29">
        <v>1.2782473693289633</v>
      </c>
      <c r="N12" s="33">
        <v>86700</v>
      </c>
      <c r="O12" s="29">
        <v>0.7767216433889073</v>
      </c>
    </row>
    <row r="13" spans="1:15" ht="13.5" thickBot="1">
      <c r="A13" s="58" t="s">
        <v>15</v>
      </c>
      <c r="B13" s="59">
        <v>321691</v>
      </c>
      <c r="C13" s="60">
        <v>312042</v>
      </c>
      <c r="D13" s="61">
        <v>1.0107646143936657</v>
      </c>
      <c r="E13" s="59">
        <v>102041</v>
      </c>
      <c r="F13" s="62">
        <v>1.064024358452988</v>
      </c>
      <c r="G13" s="63">
        <v>225106</v>
      </c>
      <c r="H13" s="62">
        <v>0.9708117339589605</v>
      </c>
      <c r="I13" s="60">
        <v>327147</v>
      </c>
      <c r="J13" s="61">
        <v>0.998084051559759</v>
      </c>
      <c r="K13" s="64">
        <v>0</v>
      </c>
      <c r="L13" s="65">
        <v>46666</v>
      </c>
      <c r="M13" s="61">
        <v>4.7492367189090166</v>
      </c>
      <c r="N13" s="65">
        <v>81244</v>
      </c>
      <c r="O13" s="61">
        <v>0.7956283724893011</v>
      </c>
    </row>
    <row r="14" spans="1:15" ht="13.5" thickBot="1">
      <c r="A14" s="42" t="s">
        <v>16</v>
      </c>
      <c r="B14" s="43">
        <v>987811</v>
      </c>
      <c r="C14" s="44">
        <v>958181</v>
      </c>
      <c r="D14" s="45">
        <v>0.9797457331249156</v>
      </c>
      <c r="E14" s="43">
        <v>291895</v>
      </c>
      <c r="F14" s="46">
        <v>1.0114452237068248</v>
      </c>
      <c r="G14" s="47">
        <v>708021</v>
      </c>
      <c r="H14" s="46">
        <v>0.9751656906116917</v>
      </c>
      <c r="I14" s="44">
        <v>999916</v>
      </c>
      <c r="J14" s="45">
        <v>0.9854845640441376</v>
      </c>
      <c r="K14" s="48">
        <v>0</v>
      </c>
      <c r="L14" s="49">
        <v>119041</v>
      </c>
      <c r="M14" s="45">
        <v>1.2920420257451104</v>
      </c>
      <c r="N14" s="49"/>
      <c r="O14" s="45"/>
    </row>
    <row r="15" spans="1:15" ht="12.75">
      <c r="A15" s="50" t="s">
        <v>17</v>
      </c>
      <c r="B15" s="51">
        <v>371077</v>
      </c>
      <c r="C15" s="52">
        <v>359945</v>
      </c>
      <c r="D15" s="53">
        <v>1.0857601816442195</v>
      </c>
      <c r="E15" s="51">
        <v>106337</v>
      </c>
      <c r="F15" s="54">
        <v>1.0112405496647805</v>
      </c>
      <c r="G15" s="55">
        <v>253076</v>
      </c>
      <c r="H15" s="54">
        <v>1.011288666179156</v>
      </c>
      <c r="I15" s="52">
        <v>359413</v>
      </c>
      <c r="J15" s="53">
        <v>1.0112744298070375</v>
      </c>
      <c r="K15" s="56">
        <v>0</v>
      </c>
      <c r="L15" s="57">
        <v>24818</v>
      </c>
      <c r="M15" s="53">
        <v>0.6820005496015389</v>
      </c>
      <c r="N15" s="57">
        <v>92908</v>
      </c>
      <c r="O15" s="53">
        <v>1.0501164183828018</v>
      </c>
    </row>
    <row r="16" spans="1:15" ht="12.75">
      <c r="A16" s="26" t="s">
        <v>18</v>
      </c>
      <c r="B16" s="27">
        <v>369201</v>
      </c>
      <c r="C16" s="28">
        <v>358126</v>
      </c>
      <c r="D16" s="29">
        <v>1.093141826773612</v>
      </c>
      <c r="E16" s="27">
        <v>99391</v>
      </c>
      <c r="F16" s="30">
        <v>1.0250193368741298</v>
      </c>
      <c r="G16" s="31">
        <v>261468</v>
      </c>
      <c r="H16" s="30">
        <v>1.0786767162959938</v>
      </c>
      <c r="I16" s="28">
        <v>360859</v>
      </c>
      <c r="J16" s="29">
        <v>1.0633453362486076</v>
      </c>
      <c r="K16" s="32">
        <v>0</v>
      </c>
      <c r="L16" s="33">
        <v>70473</v>
      </c>
      <c r="M16" s="29">
        <v>1.3399946759963492</v>
      </c>
      <c r="N16" s="33">
        <v>101250</v>
      </c>
      <c r="O16" s="29">
        <v>1.1657359967762362</v>
      </c>
    </row>
    <row r="17" spans="1:15" ht="13.5" thickBot="1">
      <c r="A17" s="58" t="s">
        <v>19</v>
      </c>
      <c r="B17" s="59">
        <v>370037</v>
      </c>
      <c r="C17" s="60">
        <v>358936</v>
      </c>
      <c r="D17" s="61">
        <v>1.0524045038408925</v>
      </c>
      <c r="E17" s="59">
        <v>103926</v>
      </c>
      <c r="F17" s="62">
        <v>1.0766075146844019</v>
      </c>
      <c r="G17" s="63">
        <v>230362</v>
      </c>
      <c r="H17" s="62">
        <v>0.876908084568592</v>
      </c>
      <c r="I17" s="60">
        <v>334288</v>
      </c>
      <c r="J17" s="61">
        <v>0.9305707501343154</v>
      </c>
      <c r="K17" s="64">
        <v>0</v>
      </c>
      <c r="L17" s="65">
        <v>17120</v>
      </c>
      <c r="M17" s="61">
        <v>0.24905803110315833</v>
      </c>
      <c r="N17" s="65">
        <v>136999</v>
      </c>
      <c r="O17" s="61">
        <v>1.728977624089756</v>
      </c>
    </row>
    <row r="18" spans="1:15" ht="13.5" thickBot="1">
      <c r="A18" s="42" t="s">
        <v>20</v>
      </c>
      <c r="B18" s="43">
        <v>1110315</v>
      </c>
      <c r="C18" s="44">
        <v>1077007</v>
      </c>
      <c r="D18" s="45">
        <v>1.0768037892740037</v>
      </c>
      <c r="E18" s="43">
        <v>309654</v>
      </c>
      <c r="F18" s="46">
        <v>1.0368423343635214</v>
      </c>
      <c r="G18" s="47">
        <v>744906</v>
      </c>
      <c r="H18" s="46">
        <v>0.9861785195129119</v>
      </c>
      <c r="I18" s="44">
        <v>1054560</v>
      </c>
      <c r="J18" s="45">
        <v>1.0005341571180943</v>
      </c>
      <c r="K18" s="48">
        <v>0</v>
      </c>
      <c r="L18" s="49">
        <v>112411</v>
      </c>
      <c r="M18" s="45">
        <v>0.712720563526734</v>
      </c>
      <c r="N18" s="49"/>
      <c r="O18" s="45"/>
    </row>
    <row r="19" spans="1:15" ht="12.75">
      <c r="A19" s="50" t="s">
        <v>21</v>
      </c>
      <c r="B19" s="51">
        <v>376870</v>
      </c>
      <c r="C19" s="52">
        <v>365565</v>
      </c>
      <c r="D19" s="53">
        <v>1.073951538674167</v>
      </c>
      <c r="E19" s="51">
        <v>100389</v>
      </c>
      <c r="F19" s="54">
        <v>0.9987762655205349</v>
      </c>
      <c r="G19" s="55">
        <v>293002</v>
      </c>
      <c r="H19" s="54">
        <v>1.1381724105783275</v>
      </c>
      <c r="I19" s="52">
        <v>393391</v>
      </c>
      <c r="J19" s="53">
        <v>1.0990294571217845</v>
      </c>
      <c r="K19" s="56">
        <v>0</v>
      </c>
      <c r="L19" s="57">
        <v>76236</v>
      </c>
      <c r="M19" s="53">
        <v>2.5459524445631847</v>
      </c>
      <c r="N19" s="57">
        <v>120478</v>
      </c>
      <c r="O19" s="53">
        <v>1.668485486372701</v>
      </c>
    </row>
    <row r="20" spans="1:15" ht="12.75">
      <c r="A20" s="26" t="s">
        <v>22</v>
      </c>
      <c r="B20" s="27">
        <v>400242</v>
      </c>
      <c r="C20" s="28">
        <v>388234</v>
      </c>
      <c r="D20" s="29">
        <v>1.0878890589197814</v>
      </c>
      <c r="E20" s="27">
        <v>103712</v>
      </c>
      <c r="F20" s="30">
        <v>1.0981322265045954</v>
      </c>
      <c r="G20" s="31">
        <v>298252</v>
      </c>
      <c r="H20" s="30">
        <v>1.0996641115547838</v>
      </c>
      <c r="I20" s="28">
        <v>401964</v>
      </c>
      <c r="J20" s="29">
        <v>1.0992684561005293</v>
      </c>
      <c r="K20" s="32">
        <v>0</v>
      </c>
      <c r="L20" s="33">
        <v>63547</v>
      </c>
      <c r="M20" s="29">
        <v>1.0871655375350715</v>
      </c>
      <c r="N20" s="33">
        <v>118756</v>
      </c>
      <c r="O20" s="29">
        <v>1.5951108126259235</v>
      </c>
    </row>
    <row r="21" spans="1:15" ht="13.5" thickBot="1">
      <c r="A21" s="58" t="s">
        <v>23</v>
      </c>
      <c r="B21" s="59">
        <v>410097</v>
      </c>
      <c r="C21" s="60">
        <v>397797</v>
      </c>
      <c r="D21" s="61">
        <v>1.0852629684713055</v>
      </c>
      <c r="E21" s="59">
        <v>104011</v>
      </c>
      <c r="F21" s="62">
        <v>1.0336291452592246</v>
      </c>
      <c r="G21" s="63">
        <v>309108</v>
      </c>
      <c r="H21" s="62">
        <v>1.1752396232943119</v>
      </c>
      <c r="I21" s="60">
        <v>413119</v>
      </c>
      <c r="J21" s="61">
        <v>1.1360533928787495</v>
      </c>
      <c r="K21" s="64">
        <v>0</v>
      </c>
      <c r="L21" s="65">
        <v>81341</v>
      </c>
      <c r="M21" s="61">
        <v>2.0747079528643573</v>
      </c>
      <c r="N21" s="65">
        <v>115734</v>
      </c>
      <c r="O21" s="61">
        <v>1.3050155608678002</v>
      </c>
    </row>
    <row r="22" spans="1:15" ht="13.5" thickBot="1">
      <c r="A22" s="42" t="s">
        <v>24</v>
      </c>
      <c r="B22" s="43">
        <v>1187209</v>
      </c>
      <c r="C22" s="44">
        <v>1151596</v>
      </c>
      <c r="D22" s="45">
        <v>1.082524546276844</v>
      </c>
      <c r="E22" s="43">
        <v>308112</v>
      </c>
      <c r="F22" s="46">
        <v>1.0423874174089849</v>
      </c>
      <c r="G22" s="47">
        <v>900362</v>
      </c>
      <c r="H22" s="46">
        <v>1.1372945798122955</v>
      </c>
      <c r="I22" s="44">
        <v>1208474</v>
      </c>
      <c r="J22" s="45">
        <v>1.1114929091940882</v>
      </c>
      <c r="K22" s="48">
        <v>0</v>
      </c>
      <c r="L22" s="49">
        <v>221124</v>
      </c>
      <c r="M22" s="45">
        <v>1.7329195467155687</v>
      </c>
      <c r="N22" s="49"/>
      <c r="O22" s="45"/>
    </row>
    <row r="23" spans="1:15" ht="13.5" thickBot="1">
      <c r="A23" s="42" t="s">
        <v>52</v>
      </c>
      <c r="B23" s="43">
        <v>4345409</v>
      </c>
      <c r="C23" s="44">
        <v>4215055</v>
      </c>
      <c r="D23" s="45">
        <v>1.0220675244326414</v>
      </c>
      <c r="E23" s="43">
        <v>1184322</v>
      </c>
      <c r="F23" s="46">
        <v>1.0073052300139573</v>
      </c>
      <c r="G23" s="47">
        <v>3134037</v>
      </c>
      <c r="H23" s="46">
        <v>1.0196068671370988</v>
      </c>
      <c r="I23" s="44">
        <v>4318359</v>
      </c>
      <c r="J23" s="45">
        <v>1.0162033065984422</v>
      </c>
      <c r="K23" s="48">
        <v>0</v>
      </c>
      <c r="L23" s="49">
        <v>584705</v>
      </c>
      <c r="M23" s="45">
        <v>1.0965281593599796</v>
      </c>
      <c r="N23" s="49">
        <v>115734</v>
      </c>
      <c r="O23" s="45">
        <v>1.3050155608678002</v>
      </c>
    </row>
    <row r="24" spans="1:15" ht="12.75">
      <c r="A24" s="66">
        <v>36526</v>
      </c>
      <c r="B24" s="51">
        <v>396868</v>
      </c>
      <c r="C24" s="52">
        <v>284960</v>
      </c>
      <c r="D24" s="53">
        <v>1.0791112996331977</v>
      </c>
      <c r="E24" s="51">
        <v>99008</v>
      </c>
      <c r="F24" s="54">
        <v>1.0723507495017763</v>
      </c>
      <c r="G24" s="55">
        <v>261201</v>
      </c>
      <c r="H24" s="54">
        <v>0.9807161603532367</v>
      </c>
      <c r="I24" s="52">
        <v>360209</v>
      </c>
      <c r="J24" s="53">
        <v>1.0043048527177172</v>
      </c>
      <c r="K24" s="56">
        <v>0</v>
      </c>
      <c r="L24" s="57">
        <v>37429</v>
      </c>
      <c r="M24" s="53">
        <v>0.680391194488375</v>
      </c>
      <c r="N24" s="57">
        <v>152393</v>
      </c>
      <c r="O24" s="53">
        <v>1.5583381053664922</v>
      </c>
    </row>
    <row r="25" spans="1:15" ht="12.75">
      <c r="A25" s="26" t="s">
        <v>11</v>
      </c>
      <c r="B25" s="27">
        <v>374790</v>
      </c>
      <c r="C25" s="28">
        <v>363546</v>
      </c>
      <c r="D25" s="29">
        <v>1.1116944597697058</v>
      </c>
      <c r="E25" s="27">
        <v>94911</v>
      </c>
      <c r="F25" s="30">
        <v>1.0176813707619394</v>
      </c>
      <c r="G25" s="31">
        <v>297329</v>
      </c>
      <c r="H25" s="30">
        <v>1.2269844217476529</v>
      </c>
      <c r="I25" s="28">
        <v>392240</v>
      </c>
      <c r="J25" s="29">
        <v>1.1688176240438397</v>
      </c>
      <c r="K25" s="32">
        <v>-1</v>
      </c>
      <c r="L25" s="33">
        <v>79666</v>
      </c>
      <c r="M25" s="29">
        <v>2.7633021158515434</v>
      </c>
      <c r="N25" s="33">
        <v>134942</v>
      </c>
      <c r="O25" s="29">
        <v>1.3583990175057128</v>
      </c>
    </row>
    <row r="26" spans="1:15" ht="13.5" thickBot="1">
      <c r="A26" s="58" t="s">
        <v>12</v>
      </c>
      <c r="B26" s="59">
        <v>387771</v>
      </c>
      <c r="C26" s="60">
        <v>376137</v>
      </c>
      <c r="D26" s="61">
        <v>1.0917990691702777</v>
      </c>
      <c r="E26" s="59">
        <v>94506</v>
      </c>
      <c r="F26" s="62">
        <v>1.0610187378608076</v>
      </c>
      <c r="G26" s="63">
        <v>296076</v>
      </c>
      <c r="H26" s="62">
        <v>1.0881706519262293</v>
      </c>
      <c r="I26" s="60">
        <v>390582</v>
      </c>
      <c r="J26" s="61">
        <v>1.0814742618861048</v>
      </c>
      <c r="K26" s="64">
        <v>0</v>
      </c>
      <c r="L26" s="65">
        <v>67199</v>
      </c>
      <c r="M26" s="61">
        <v>1.3916293903247183</v>
      </c>
      <c r="N26" s="65">
        <v>132131</v>
      </c>
      <c r="O26" s="61">
        <v>1.415451692037408</v>
      </c>
    </row>
    <row r="27" spans="1:15" ht="13.5" thickBot="1">
      <c r="A27" s="42" t="s">
        <v>25</v>
      </c>
      <c r="B27" s="43">
        <v>1159429</v>
      </c>
      <c r="C27" s="44">
        <v>1124643</v>
      </c>
      <c r="D27" s="45">
        <v>1.0937245890381238</v>
      </c>
      <c r="E27" s="43">
        <v>288425</v>
      </c>
      <c r="F27" s="46">
        <v>1.0501126843636337</v>
      </c>
      <c r="G27" s="47">
        <v>854606</v>
      </c>
      <c r="H27" s="46">
        <v>1.0945990255498572</v>
      </c>
      <c r="I27" s="44">
        <v>1143031</v>
      </c>
      <c r="J27" s="45">
        <v>1.0830218427168994</v>
      </c>
      <c r="K27" s="48">
        <v>-1</v>
      </c>
      <c r="L27" s="49">
        <v>184294</v>
      </c>
      <c r="M27" s="45">
        <v>1.3948035631844637</v>
      </c>
      <c r="N27" s="49">
        <v>132131</v>
      </c>
      <c r="O27" s="45"/>
    </row>
    <row r="28" spans="1:15" ht="13.5" thickBot="1">
      <c r="A28" s="67" t="s">
        <v>54</v>
      </c>
      <c r="B28" s="68">
        <v>4444764</v>
      </c>
      <c r="C28" s="69">
        <v>4311427</v>
      </c>
      <c r="D28" s="70">
        <v>1.059252916555751</v>
      </c>
      <c r="E28" s="68">
        <v>1198086</v>
      </c>
      <c r="F28" s="71">
        <v>1.035075123953876</v>
      </c>
      <c r="G28" s="72">
        <v>3207895</v>
      </c>
      <c r="H28" s="71">
        <v>1.050454578795841</v>
      </c>
      <c r="I28" s="69">
        <v>4405981</v>
      </c>
      <c r="J28" s="70">
        <v>1.0462274977601944</v>
      </c>
      <c r="K28" s="73">
        <v>-1</v>
      </c>
      <c r="L28" s="74">
        <v>636870</v>
      </c>
      <c r="M28" s="70">
        <v>1.2497792325534847</v>
      </c>
      <c r="N28" s="74">
        <v>132131</v>
      </c>
      <c r="O28" s="70">
        <v>1.415451692037408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1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125" style="0" customWidth="1"/>
    <col min="12" max="12" width="8.00390625" style="0" customWidth="1"/>
    <col min="13" max="13" width="6.125" style="0" customWidth="1"/>
    <col min="14" max="14" width="8.25390625" style="0" customWidth="1"/>
    <col min="15" max="15" width="6.125" style="0" customWidth="1"/>
  </cols>
  <sheetData>
    <row r="1" spans="1:15" ht="12.75">
      <c r="A1" s="89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71</v>
      </c>
      <c r="B5" s="11">
        <v>4390812</v>
      </c>
      <c r="C5" s="12">
        <v>4258909</v>
      </c>
      <c r="D5" s="13">
        <v>1.0809871551266983</v>
      </c>
      <c r="E5" s="11">
        <v>1187671</v>
      </c>
      <c r="F5" s="14">
        <v>1.0436567983901441</v>
      </c>
      <c r="G5" s="15">
        <v>3176731</v>
      </c>
      <c r="H5" s="14">
        <v>1.0847138684062712</v>
      </c>
      <c r="I5" s="12">
        <v>4364402</v>
      </c>
      <c r="J5" s="13">
        <v>1.0732246027110934</v>
      </c>
      <c r="K5" s="16">
        <v>0</v>
      </c>
      <c r="L5" s="17">
        <v>590144</v>
      </c>
      <c r="M5" s="13">
        <v>1.1923522197595269</v>
      </c>
      <c r="N5" s="17">
        <v>86746</v>
      </c>
      <c r="O5" s="13">
        <v>1.4377154600901618</v>
      </c>
    </row>
    <row r="6" spans="1:15" ht="12.75">
      <c r="A6" s="18">
        <v>35796</v>
      </c>
      <c r="B6" s="19">
        <v>389999</v>
      </c>
      <c r="C6" s="20">
        <v>378298</v>
      </c>
      <c r="D6" s="21">
        <v>1.0371734557378445</v>
      </c>
      <c r="E6" s="19">
        <v>102766</v>
      </c>
      <c r="F6" s="22">
        <v>1.0804508274281388</v>
      </c>
      <c r="G6" s="23">
        <v>275812</v>
      </c>
      <c r="H6" s="22">
        <v>1.0090547565825336</v>
      </c>
      <c r="I6" s="20">
        <v>378578</v>
      </c>
      <c r="J6" s="21">
        <v>1.0274853372632995</v>
      </c>
      <c r="K6" s="24">
        <v>0</v>
      </c>
      <c r="L6" s="25">
        <v>48539</v>
      </c>
      <c r="M6" s="21">
        <v>0.8696407775687539</v>
      </c>
      <c r="N6" s="25">
        <v>98167</v>
      </c>
      <c r="O6" s="21">
        <v>1.445630724825494</v>
      </c>
    </row>
    <row r="7" spans="1:15" ht="12.75">
      <c r="A7" s="26" t="s">
        <v>72</v>
      </c>
      <c r="B7" s="27">
        <v>353412</v>
      </c>
      <c r="C7" s="28">
        <v>342811</v>
      </c>
      <c r="D7" s="29">
        <v>1.0210707877926377</v>
      </c>
      <c r="E7" s="27">
        <v>94034</v>
      </c>
      <c r="F7" s="30">
        <v>1.0240343254162718</v>
      </c>
      <c r="G7" s="31">
        <v>255554</v>
      </c>
      <c r="H7" s="30">
        <v>1.0338237733269147</v>
      </c>
      <c r="I7" s="28">
        <v>349588</v>
      </c>
      <c r="J7" s="29">
        <v>1.031172202229957</v>
      </c>
      <c r="K7" s="32">
        <v>0</v>
      </c>
      <c r="L7" s="33">
        <v>54953</v>
      </c>
      <c r="M7" s="29">
        <v>1.2540620721131903</v>
      </c>
      <c r="N7" s="33">
        <v>101991</v>
      </c>
      <c r="O7" s="29">
        <v>1.3597893473768417</v>
      </c>
    </row>
    <row r="8" spans="1:15" ht="13.5" thickBot="1">
      <c r="A8" s="34" t="s">
        <v>73</v>
      </c>
      <c r="B8" s="35">
        <v>372119</v>
      </c>
      <c r="C8" s="36">
        <v>360949</v>
      </c>
      <c r="D8" s="37">
        <v>0.9839316121799279</v>
      </c>
      <c r="E8" s="35">
        <v>96107</v>
      </c>
      <c r="F8" s="38">
        <v>1.0114609863394304</v>
      </c>
      <c r="G8" s="39">
        <v>269336</v>
      </c>
      <c r="H8" s="38">
        <v>0.9539217839105212</v>
      </c>
      <c r="I8" s="36">
        <v>365443</v>
      </c>
      <c r="J8" s="37">
        <v>0.9684098112167563</v>
      </c>
      <c r="K8" s="40">
        <v>-142</v>
      </c>
      <c r="L8" s="41">
        <v>52284</v>
      </c>
      <c r="M8" s="37">
        <v>0.7454446947446463</v>
      </c>
      <c r="N8" s="41">
        <v>108525</v>
      </c>
      <c r="O8" s="37">
        <v>1.4310297084536572</v>
      </c>
    </row>
    <row r="9" spans="1:15" ht="13.5" thickBot="1">
      <c r="A9" s="10" t="s">
        <v>74</v>
      </c>
      <c r="B9" s="11">
        <v>1115530</v>
      </c>
      <c r="C9" s="12">
        <v>1082058</v>
      </c>
      <c r="D9" s="13">
        <v>1.013808509400765</v>
      </c>
      <c r="E9" s="11">
        <v>292907</v>
      </c>
      <c r="F9" s="14">
        <v>1.0388283402906096</v>
      </c>
      <c r="G9" s="15">
        <v>800702</v>
      </c>
      <c r="H9" s="14">
        <v>0.9972922344172699</v>
      </c>
      <c r="I9" s="12">
        <v>1093609</v>
      </c>
      <c r="J9" s="13">
        <v>1.008087865896657</v>
      </c>
      <c r="K9" s="16">
        <v>-142</v>
      </c>
      <c r="L9" s="17">
        <v>155776</v>
      </c>
      <c r="M9" s="13">
        <v>0.9175546170474693</v>
      </c>
      <c r="N9" s="17"/>
      <c r="O9" s="13"/>
    </row>
    <row r="10" spans="1:15" ht="13.5" thickBot="1">
      <c r="A10" s="42" t="s">
        <v>75</v>
      </c>
      <c r="B10" s="43">
        <v>4406006</v>
      </c>
      <c r="C10" s="44">
        <v>4273927</v>
      </c>
      <c r="D10" s="45">
        <v>1.072204321079737</v>
      </c>
      <c r="E10" s="43">
        <v>1198619</v>
      </c>
      <c r="F10" s="46">
        <v>1.0536439186563924</v>
      </c>
      <c r="G10" s="47">
        <v>3174557</v>
      </c>
      <c r="H10" s="46">
        <v>1.070097276146546</v>
      </c>
      <c r="I10" s="44">
        <v>4373176</v>
      </c>
      <c r="J10" s="45">
        <v>1.0655367672140734</v>
      </c>
      <c r="K10" s="48">
        <v>-142</v>
      </c>
      <c r="L10" s="49">
        <v>576147</v>
      </c>
      <c r="M10" s="45">
        <v>1.0642880233492504</v>
      </c>
      <c r="N10" s="49">
        <v>108525</v>
      </c>
      <c r="O10" s="45">
        <v>1.4310297084536572</v>
      </c>
    </row>
    <row r="11" spans="1:15" ht="12.75">
      <c r="A11" s="50" t="s">
        <v>76</v>
      </c>
      <c r="B11" s="51">
        <v>353126</v>
      </c>
      <c r="C11" s="52">
        <v>342533</v>
      </c>
      <c r="D11" s="53">
        <v>0.9619576617242046</v>
      </c>
      <c r="E11" s="51">
        <v>94001</v>
      </c>
      <c r="F11" s="54">
        <v>0.9911744237541914</v>
      </c>
      <c r="G11" s="55">
        <v>259177</v>
      </c>
      <c r="H11" s="54">
        <v>0.9607225333891828</v>
      </c>
      <c r="I11" s="52">
        <v>353178</v>
      </c>
      <c r="J11" s="53">
        <v>0.9686432938117611</v>
      </c>
      <c r="K11" s="56">
        <v>0</v>
      </c>
      <c r="L11" s="57">
        <v>47526</v>
      </c>
      <c r="M11" s="53">
        <v>0.9099542399816194</v>
      </c>
      <c r="N11" s="57">
        <v>108473</v>
      </c>
      <c r="O11" s="53">
        <v>1.3850504998914668</v>
      </c>
    </row>
    <row r="12" spans="1:15" ht="12.75">
      <c r="A12" s="26" t="s">
        <v>77</v>
      </c>
      <c r="B12" s="27">
        <v>336841</v>
      </c>
      <c r="C12" s="28">
        <v>326736</v>
      </c>
      <c r="D12" s="29">
        <v>1.0105027899442012</v>
      </c>
      <c r="E12" s="27">
        <v>98690</v>
      </c>
      <c r="F12" s="30">
        <v>0.9940271748436288</v>
      </c>
      <c r="G12" s="31">
        <v>235001</v>
      </c>
      <c r="H12" s="30">
        <v>0.9679865553418213</v>
      </c>
      <c r="I12" s="28">
        <v>333691</v>
      </c>
      <c r="J12" s="29">
        <v>0.9842811633531945</v>
      </c>
      <c r="K12" s="32">
        <v>0</v>
      </c>
      <c r="L12" s="33">
        <v>34782</v>
      </c>
      <c r="M12" s="29">
        <v>0.8391112397770862</v>
      </c>
      <c r="N12" s="33">
        <v>111623</v>
      </c>
      <c r="O12" s="29">
        <v>1.603755693165328</v>
      </c>
    </row>
    <row r="13" spans="1:15" ht="13.5" thickBot="1">
      <c r="A13" s="58" t="s">
        <v>78</v>
      </c>
      <c r="B13" s="59">
        <v>318265</v>
      </c>
      <c r="C13" s="60">
        <v>308720</v>
      </c>
      <c r="D13" s="61">
        <v>0.9820356879479892</v>
      </c>
      <c r="E13" s="59">
        <v>95901</v>
      </c>
      <c r="F13" s="62">
        <v>0.9903035935563816</v>
      </c>
      <c r="G13" s="63">
        <v>231874</v>
      </c>
      <c r="H13" s="62">
        <v>1.0387828884000772</v>
      </c>
      <c r="I13" s="60">
        <v>327775</v>
      </c>
      <c r="J13" s="61">
        <v>0.8685910685703989</v>
      </c>
      <c r="K13" s="64">
        <v>0</v>
      </c>
      <c r="L13" s="65">
        <v>9826</v>
      </c>
      <c r="M13" s="61">
        <v>0.6106139696743723</v>
      </c>
      <c r="N13" s="65">
        <v>102113</v>
      </c>
      <c r="O13" s="61">
        <v>1.3868207684263423</v>
      </c>
    </row>
    <row r="14" spans="1:15" ht="13.5" thickBot="1">
      <c r="A14" s="42" t="s">
        <v>79</v>
      </c>
      <c r="B14" s="43">
        <v>1008232</v>
      </c>
      <c r="C14" s="44">
        <v>977989</v>
      </c>
      <c r="D14" s="45">
        <v>0.9841037443949252</v>
      </c>
      <c r="E14" s="43">
        <v>288592</v>
      </c>
      <c r="F14" s="46">
        <v>0.9918580153353886</v>
      </c>
      <c r="G14" s="47">
        <v>726052</v>
      </c>
      <c r="H14" s="46">
        <v>0.9868014564472527</v>
      </c>
      <c r="I14" s="44">
        <v>1014644</v>
      </c>
      <c r="J14" s="45">
        <v>0.9882344232724666</v>
      </c>
      <c r="K14" s="48">
        <v>0</v>
      </c>
      <c r="L14" s="49">
        <v>92134</v>
      </c>
      <c r="M14" s="45">
        <v>0.8393215027511569</v>
      </c>
      <c r="N14" s="49"/>
      <c r="O14" s="45"/>
    </row>
    <row r="15" spans="1:15" ht="12.75">
      <c r="A15" s="50" t="s">
        <v>80</v>
      </c>
      <c r="B15" s="51">
        <v>341767</v>
      </c>
      <c r="C15" s="52">
        <v>331514</v>
      </c>
      <c r="D15" s="53">
        <v>0.9438079063281002</v>
      </c>
      <c r="E15" s="51">
        <v>105155</v>
      </c>
      <c r="F15" s="54">
        <v>1.0041059918835045</v>
      </c>
      <c r="G15" s="55">
        <v>250251</v>
      </c>
      <c r="H15" s="54">
        <v>0.959235068190704</v>
      </c>
      <c r="I15" s="52">
        <v>355406</v>
      </c>
      <c r="J15" s="53">
        <v>0.9720878201148215</v>
      </c>
      <c r="K15" s="56">
        <v>0</v>
      </c>
      <c r="L15" s="57">
        <v>36390</v>
      </c>
      <c r="M15" s="53">
        <v>0.8652131529518058</v>
      </c>
      <c r="N15" s="57">
        <v>88474</v>
      </c>
      <c r="O15" s="53">
        <v>1.261481428673273</v>
      </c>
    </row>
    <row r="16" spans="1:15" ht="12.75">
      <c r="A16" s="26" t="s">
        <v>81</v>
      </c>
      <c r="B16" s="27">
        <v>337743</v>
      </c>
      <c r="C16" s="28">
        <v>327609</v>
      </c>
      <c r="D16" s="29">
        <v>0.9191711367477404</v>
      </c>
      <c r="E16" s="27">
        <v>96965</v>
      </c>
      <c r="F16" s="30">
        <v>0.9740527182866557</v>
      </c>
      <c r="G16" s="31">
        <v>242397</v>
      </c>
      <c r="H16" s="30">
        <v>0.9405184555750853</v>
      </c>
      <c r="I16" s="28">
        <v>339362</v>
      </c>
      <c r="J16" s="29">
        <v>0.9498621510041285</v>
      </c>
      <c r="K16" s="32">
        <v>0</v>
      </c>
      <c r="L16" s="33">
        <v>52592</v>
      </c>
      <c r="M16" s="29">
        <v>1.2835769897249407</v>
      </c>
      <c r="N16" s="33">
        <v>86855</v>
      </c>
      <c r="O16" s="29">
        <v>1.0815909741852732</v>
      </c>
    </row>
    <row r="17" spans="1:15" ht="13.5" thickBot="1">
      <c r="A17" s="58" t="s">
        <v>82</v>
      </c>
      <c r="B17" s="59">
        <v>351611</v>
      </c>
      <c r="C17" s="60">
        <v>341061</v>
      </c>
      <c r="D17" s="61">
        <v>0.9532912734282437</v>
      </c>
      <c r="E17" s="59">
        <v>96531</v>
      </c>
      <c r="F17" s="62">
        <v>0.9626242782636444</v>
      </c>
      <c r="G17" s="63">
        <v>262698</v>
      </c>
      <c r="H17" s="62">
        <v>0.9660358763523502</v>
      </c>
      <c r="I17" s="60">
        <v>359229</v>
      </c>
      <c r="J17" s="61">
        <v>0.9651167476686736</v>
      </c>
      <c r="K17" s="64">
        <v>0</v>
      </c>
      <c r="L17" s="65">
        <v>68739</v>
      </c>
      <c r="M17" s="61">
        <v>1.1899148317407562</v>
      </c>
      <c r="N17" s="65">
        <v>79237</v>
      </c>
      <c r="O17" s="61">
        <v>1.03000168986988</v>
      </c>
    </row>
    <row r="18" spans="1:15" ht="13.5" thickBot="1">
      <c r="A18" s="42" t="s">
        <v>83</v>
      </c>
      <c r="B18" s="43">
        <v>1031121</v>
      </c>
      <c r="C18" s="44">
        <v>1000184</v>
      </c>
      <c r="D18" s="45">
        <v>0.9387507431283952</v>
      </c>
      <c r="E18" s="43">
        <v>298651</v>
      </c>
      <c r="F18" s="46">
        <v>0.9806239985289869</v>
      </c>
      <c r="G18" s="47">
        <v>755346</v>
      </c>
      <c r="H18" s="46">
        <v>0.9554726031469349</v>
      </c>
      <c r="I18" s="44">
        <v>1053997</v>
      </c>
      <c r="J18" s="45">
        <v>0.9624673203062006</v>
      </c>
      <c r="K18" s="48">
        <v>0</v>
      </c>
      <c r="L18" s="49">
        <v>157721</v>
      </c>
      <c r="M18" s="45">
        <v>1.1201775568181818</v>
      </c>
      <c r="N18" s="49"/>
      <c r="O18" s="45"/>
    </row>
    <row r="19" spans="1:15" ht="12.75">
      <c r="A19" s="50" t="s">
        <v>84</v>
      </c>
      <c r="B19" s="51">
        <v>350919</v>
      </c>
      <c r="C19" s="52">
        <v>340390</v>
      </c>
      <c r="D19" s="53">
        <v>0.9293159609120522</v>
      </c>
      <c r="E19" s="51">
        <v>100512</v>
      </c>
      <c r="F19" s="54">
        <v>0.9679320506153579</v>
      </c>
      <c r="G19" s="55">
        <v>257432</v>
      </c>
      <c r="H19" s="54">
        <v>0.9376677775956582</v>
      </c>
      <c r="I19" s="52">
        <v>357944</v>
      </c>
      <c r="J19" s="53">
        <v>0.9459733024654653</v>
      </c>
      <c r="K19" s="56">
        <v>-4</v>
      </c>
      <c r="L19" s="57">
        <v>29944</v>
      </c>
      <c r="M19" s="53">
        <v>0.5585837670453485</v>
      </c>
      <c r="N19" s="57">
        <v>72208</v>
      </c>
      <c r="O19" s="53">
        <v>0.9482088454669608</v>
      </c>
    </row>
    <row r="20" spans="1:15" ht="12.75">
      <c r="A20" s="26" t="s">
        <v>85</v>
      </c>
      <c r="B20" s="27">
        <v>367907</v>
      </c>
      <c r="C20" s="28">
        <v>356866</v>
      </c>
      <c r="D20" s="29">
        <v>0.9377966404119191</v>
      </c>
      <c r="E20" s="27">
        <v>94444</v>
      </c>
      <c r="F20" s="30">
        <v>0.9222236326885332</v>
      </c>
      <c r="G20" s="31">
        <v>271221</v>
      </c>
      <c r="H20" s="30">
        <v>0.9668956567928786</v>
      </c>
      <c r="I20" s="28">
        <v>365665</v>
      </c>
      <c r="J20" s="29">
        <v>0.9549483437620784</v>
      </c>
      <c r="K20" s="32">
        <v>0</v>
      </c>
      <c r="L20" s="33">
        <v>58452</v>
      </c>
      <c r="M20" s="29">
        <v>1.078151803006548</v>
      </c>
      <c r="N20" s="33">
        <v>74450</v>
      </c>
      <c r="O20" s="29">
        <v>0.8702920066397026</v>
      </c>
    </row>
    <row r="21" spans="1:15" ht="13.5" thickBot="1">
      <c r="A21" s="58" t="s">
        <v>86</v>
      </c>
      <c r="B21" s="59">
        <v>377878</v>
      </c>
      <c r="C21" s="60">
        <v>366542</v>
      </c>
      <c r="D21" s="61">
        <v>0.9502993906563961</v>
      </c>
      <c r="E21" s="59">
        <v>100627</v>
      </c>
      <c r="F21" s="62">
        <v>0.9680513333589872</v>
      </c>
      <c r="G21" s="63">
        <v>263017</v>
      </c>
      <c r="H21" s="62">
        <v>0.8992249387164821</v>
      </c>
      <c r="I21" s="60">
        <v>363644</v>
      </c>
      <c r="J21" s="61">
        <v>0.9172714224815294</v>
      </c>
      <c r="K21" s="64">
        <v>0</v>
      </c>
      <c r="L21" s="65">
        <v>39206</v>
      </c>
      <c r="M21" s="61">
        <v>0.6325895090114074</v>
      </c>
      <c r="N21" s="65">
        <v>88684</v>
      </c>
      <c r="O21" s="61">
        <v>1.0223410877734997</v>
      </c>
    </row>
    <row r="22" spans="1:15" ht="13.5" thickBot="1">
      <c r="A22" s="42" t="s">
        <v>87</v>
      </c>
      <c r="B22" s="43">
        <v>1096704</v>
      </c>
      <c r="C22" s="44">
        <v>1063798</v>
      </c>
      <c r="D22" s="45">
        <v>0.939311950296387</v>
      </c>
      <c r="E22" s="43">
        <v>295583</v>
      </c>
      <c r="F22" s="46">
        <v>0.9528818597094123</v>
      </c>
      <c r="G22" s="47">
        <v>791670</v>
      </c>
      <c r="H22" s="46">
        <v>0.9340742969399854</v>
      </c>
      <c r="I22" s="44">
        <v>1087253</v>
      </c>
      <c r="J22" s="45">
        <v>0.9391134827733938</v>
      </c>
      <c r="K22" s="48">
        <v>-4</v>
      </c>
      <c r="L22" s="49">
        <v>127602</v>
      </c>
      <c r="M22" s="45">
        <v>0.7514885246674009</v>
      </c>
      <c r="N22" s="49"/>
      <c r="O22" s="45"/>
    </row>
    <row r="23" spans="1:15" ht="13.5" thickBot="1">
      <c r="A23" s="42" t="s">
        <v>88</v>
      </c>
      <c r="B23" s="43">
        <v>4251587</v>
      </c>
      <c r="C23" s="44">
        <v>4124029</v>
      </c>
      <c r="D23" s="45">
        <v>0.9682917419374821</v>
      </c>
      <c r="E23" s="43">
        <v>1175733</v>
      </c>
      <c r="F23" s="46">
        <v>0.9899483947995699</v>
      </c>
      <c r="G23" s="47">
        <v>3073770</v>
      </c>
      <c r="H23" s="46">
        <v>0.9675890089529142</v>
      </c>
      <c r="I23" s="44">
        <v>4249503</v>
      </c>
      <c r="J23" s="45">
        <v>0.9736735983532223</v>
      </c>
      <c r="K23" s="48">
        <v>-146</v>
      </c>
      <c r="L23" s="49">
        <v>533233</v>
      </c>
      <c r="M23" s="45">
        <v>0.9035642148357012</v>
      </c>
      <c r="N23" s="49">
        <v>88684</v>
      </c>
      <c r="O23" s="45">
        <v>1.0223410877734997</v>
      </c>
    </row>
    <row r="24" spans="1:15" ht="12.75">
      <c r="A24" s="66">
        <v>36161</v>
      </c>
      <c r="B24" s="51">
        <v>367773</v>
      </c>
      <c r="C24" s="52">
        <v>356743</v>
      </c>
      <c r="D24" s="53">
        <v>0.9430101102823341</v>
      </c>
      <c r="E24" s="51">
        <v>92328</v>
      </c>
      <c r="F24" s="54">
        <v>0.8984294416441235</v>
      </c>
      <c r="G24" s="55">
        <v>266337</v>
      </c>
      <c r="H24" s="54">
        <v>0.9656468899105187</v>
      </c>
      <c r="I24" s="52">
        <v>358665</v>
      </c>
      <c r="J24" s="53">
        <v>0.9474005356888144</v>
      </c>
      <c r="K24" s="56">
        <v>0</v>
      </c>
      <c r="L24" s="57">
        <v>55011</v>
      </c>
      <c r="M24" s="53">
        <v>1.1333360802653536</v>
      </c>
      <c r="N24" s="57">
        <v>97792</v>
      </c>
      <c r="O24" s="53">
        <v>0.9961799790153514</v>
      </c>
    </row>
    <row r="25" spans="1:15" ht="12.75">
      <c r="A25" s="26" t="s">
        <v>72</v>
      </c>
      <c r="B25" s="27">
        <v>337134</v>
      </c>
      <c r="C25" s="28">
        <v>327016</v>
      </c>
      <c r="D25" s="29">
        <v>0.9539404434484398</v>
      </c>
      <c r="E25" s="27">
        <v>93262</v>
      </c>
      <c r="F25" s="30">
        <v>0.9917902035433992</v>
      </c>
      <c r="G25" s="31">
        <v>242325</v>
      </c>
      <c r="H25" s="30">
        <v>0.9482340327288948</v>
      </c>
      <c r="I25" s="28">
        <v>335587</v>
      </c>
      <c r="J25" s="29">
        <v>0.959949998283694</v>
      </c>
      <c r="K25" s="32">
        <v>0</v>
      </c>
      <c r="L25" s="33">
        <v>28830</v>
      </c>
      <c r="M25" s="29">
        <v>0.5246301384819755</v>
      </c>
      <c r="N25" s="33">
        <v>99339</v>
      </c>
      <c r="O25" s="29">
        <v>0.973997705679913</v>
      </c>
    </row>
    <row r="26" spans="1:15" ht="13.5" thickBot="1">
      <c r="A26" s="58" t="s">
        <v>73</v>
      </c>
      <c r="B26" s="59">
        <v>355167</v>
      </c>
      <c r="C26" s="60">
        <v>344512</v>
      </c>
      <c r="D26" s="61">
        <v>0.9544446803307544</v>
      </c>
      <c r="E26" s="59">
        <v>89071</v>
      </c>
      <c r="F26" s="62">
        <v>0.9267899320548971</v>
      </c>
      <c r="G26" s="63">
        <v>272086</v>
      </c>
      <c r="H26" s="62">
        <v>1.0102102949475749</v>
      </c>
      <c r="I26" s="60">
        <v>361157</v>
      </c>
      <c r="J26" s="61">
        <v>0.9882717687847352</v>
      </c>
      <c r="K26" s="64">
        <v>0</v>
      </c>
      <c r="L26" s="65">
        <v>48288</v>
      </c>
      <c r="M26" s="61">
        <v>0.9235712646316273</v>
      </c>
      <c r="N26" s="65">
        <v>93349</v>
      </c>
      <c r="O26" s="61">
        <v>0.8601612531674729</v>
      </c>
    </row>
    <row r="27" spans="1:15" ht="13.5" thickBot="1">
      <c r="A27" s="42" t="s">
        <v>89</v>
      </c>
      <c r="B27" s="43">
        <v>1060074</v>
      </c>
      <c r="C27" s="44">
        <v>1028271</v>
      </c>
      <c r="D27" s="45">
        <v>0.9502873073785555</v>
      </c>
      <c r="E27" s="43">
        <v>274661</v>
      </c>
      <c r="F27" s="46">
        <v>0.9377071903368646</v>
      </c>
      <c r="G27" s="47">
        <v>780748</v>
      </c>
      <c r="H27" s="46">
        <v>0.9750793678547075</v>
      </c>
      <c r="I27" s="44">
        <v>1055409</v>
      </c>
      <c r="J27" s="45">
        <v>0.965069782710274</v>
      </c>
      <c r="K27" s="48">
        <v>0</v>
      </c>
      <c r="L27" s="49">
        <v>132129</v>
      </c>
      <c r="M27" s="45">
        <v>0.8481986955628595</v>
      </c>
      <c r="N27" s="49"/>
      <c r="O27" s="45"/>
    </row>
    <row r="28" spans="1:15" ht="13.5" thickBot="1">
      <c r="A28" s="67" t="s">
        <v>90</v>
      </c>
      <c r="B28" s="68">
        <v>4196131</v>
      </c>
      <c r="C28" s="69">
        <v>4070242</v>
      </c>
      <c r="D28" s="70">
        <v>0.9523661565599321</v>
      </c>
      <c r="E28" s="68">
        <v>1157487</v>
      </c>
      <c r="F28" s="71">
        <v>0.9656838411538612</v>
      </c>
      <c r="G28" s="72">
        <v>3053816</v>
      </c>
      <c r="H28" s="71">
        <v>0.9619660317959324</v>
      </c>
      <c r="I28" s="69">
        <v>4211303</v>
      </c>
      <c r="J28" s="70">
        <v>0.9629850250710239</v>
      </c>
      <c r="K28" s="73">
        <v>-4</v>
      </c>
      <c r="L28" s="74">
        <v>509586</v>
      </c>
      <c r="M28" s="70">
        <v>0.8844721919926686</v>
      </c>
      <c r="N28" s="74">
        <v>93349</v>
      </c>
      <c r="O28" s="70">
        <v>0.8601612531674729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37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25390625" style="0" customWidth="1"/>
    <col min="12" max="12" width="8.125" style="0" customWidth="1"/>
    <col min="13" max="13" width="6.125" style="0" customWidth="1"/>
    <col min="14" max="14" width="8.125" style="0" customWidth="1"/>
    <col min="15" max="15" width="6.125" style="0" customWidth="1"/>
  </cols>
  <sheetData>
    <row r="1" spans="1:15" ht="12.75">
      <c r="A1" s="89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92</v>
      </c>
      <c r="B5" s="11">
        <v>4061854</v>
      </c>
      <c r="C5" s="12">
        <v>3940271</v>
      </c>
      <c r="D5" s="13">
        <v>1.0143497439811087</v>
      </c>
      <c r="E5" s="11">
        <v>1137990</v>
      </c>
      <c r="F5" s="14">
        <v>1.0045434362925842</v>
      </c>
      <c r="G5" s="15">
        <v>2928635</v>
      </c>
      <c r="H5" s="14">
        <v>1.0213345683408201</v>
      </c>
      <c r="I5" s="12">
        <v>4066625</v>
      </c>
      <c r="J5" s="13">
        <v>1.0165794982478822</v>
      </c>
      <c r="K5" s="16">
        <v>0</v>
      </c>
      <c r="L5" s="17">
        <v>494941</v>
      </c>
      <c r="M5" s="13">
        <v>1.169664041895507</v>
      </c>
      <c r="N5" s="17">
        <v>60336</v>
      </c>
      <c r="O5" s="13">
        <v>0.9267206291182207</v>
      </c>
    </row>
    <row r="6" spans="1:15" ht="12.75">
      <c r="A6" s="18">
        <v>35431</v>
      </c>
      <c r="B6" s="19">
        <v>376021</v>
      </c>
      <c r="C6" s="20">
        <v>364757</v>
      </c>
      <c r="D6" s="21">
        <v>1.0408828186418344</v>
      </c>
      <c r="E6" s="19">
        <v>95114</v>
      </c>
      <c r="F6" s="22">
        <v>1.0043610943918226</v>
      </c>
      <c r="G6" s="23">
        <v>273337</v>
      </c>
      <c r="H6" s="22">
        <v>1.0440281119896109</v>
      </c>
      <c r="I6" s="20">
        <v>368451</v>
      </c>
      <c r="J6" s="21">
        <v>1.0334912527243199</v>
      </c>
      <c r="K6" s="24">
        <v>0</v>
      </c>
      <c r="L6" s="25">
        <v>55815</v>
      </c>
      <c r="M6" s="21">
        <v>1.11876127480457</v>
      </c>
      <c r="N6" s="25">
        <v>67906</v>
      </c>
      <c r="O6" s="21">
        <v>0.9721967701294238</v>
      </c>
    </row>
    <row r="7" spans="1:15" ht="12.75">
      <c r="A7" s="26" t="s">
        <v>72</v>
      </c>
      <c r="B7" s="27">
        <v>346119</v>
      </c>
      <c r="C7" s="28">
        <v>335769</v>
      </c>
      <c r="D7" s="29">
        <v>1.022710551276028</v>
      </c>
      <c r="E7" s="27">
        <v>91827</v>
      </c>
      <c r="F7" s="30">
        <v>0.9546120819602258</v>
      </c>
      <c r="G7" s="31">
        <v>247193</v>
      </c>
      <c r="H7" s="30">
        <v>1.0094660541092395</v>
      </c>
      <c r="I7" s="28">
        <v>339020</v>
      </c>
      <c r="J7" s="29">
        <v>0.9939953323090996</v>
      </c>
      <c r="K7" s="32">
        <v>0</v>
      </c>
      <c r="L7" s="33">
        <v>43820</v>
      </c>
      <c r="M7" s="29">
        <v>1.2411136601807007</v>
      </c>
      <c r="N7" s="33">
        <v>75005</v>
      </c>
      <c r="O7" s="29">
        <v>1.1159299540267509</v>
      </c>
    </row>
    <row r="8" spans="1:15" ht="13.5" thickBot="1">
      <c r="A8" s="34" t="s">
        <v>73</v>
      </c>
      <c r="B8" s="35">
        <v>378196</v>
      </c>
      <c r="C8" s="36">
        <v>356514</v>
      </c>
      <c r="D8" s="37">
        <v>1.070745849471133</v>
      </c>
      <c r="E8" s="35">
        <v>95018</v>
      </c>
      <c r="F8" s="38">
        <v>1.038890893386252</v>
      </c>
      <c r="G8" s="39">
        <v>282346</v>
      </c>
      <c r="H8" s="38">
        <v>1.0934319572457594</v>
      </c>
      <c r="I8" s="36">
        <v>377364</v>
      </c>
      <c r="J8" s="37">
        <v>1.079166440269846</v>
      </c>
      <c r="K8" s="40">
        <v>0</v>
      </c>
      <c r="L8" s="41">
        <v>70138</v>
      </c>
      <c r="M8" s="37">
        <v>1.8374200985015194</v>
      </c>
      <c r="N8" s="41">
        <v>75837</v>
      </c>
      <c r="O8" s="37">
        <v>1.072052586938083</v>
      </c>
    </row>
    <row r="9" spans="1:15" ht="13.5" thickBot="1">
      <c r="A9" s="10" t="s">
        <v>74</v>
      </c>
      <c r="B9" s="11">
        <v>1100336</v>
      </c>
      <c r="C9" s="12">
        <v>1067040</v>
      </c>
      <c r="D9" s="13">
        <v>1.0450596594335797</v>
      </c>
      <c r="E9" s="11">
        <v>281959</v>
      </c>
      <c r="F9" s="14">
        <v>0.9985975102264879</v>
      </c>
      <c r="G9" s="15">
        <v>802876</v>
      </c>
      <c r="H9" s="14">
        <v>1.0496414587432426</v>
      </c>
      <c r="I9" s="12">
        <v>1084835</v>
      </c>
      <c r="J9" s="13">
        <v>1.0358793422836736</v>
      </c>
      <c r="K9" s="16">
        <v>0</v>
      </c>
      <c r="L9" s="17">
        <v>169773</v>
      </c>
      <c r="M9" s="13">
        <v>1.3761398730637355</v>
      </c>
      <c r="N9" s="17"/>
      <c r="O9" s="13"/>
    </row>
    <row r="10" spans="1:15" ht="13.5" thickBot="1">
      <c r="A10" s="42" t="s">
        <v>93</v>
      </c>
      <c r="B10" s="43">
        <v>4109297</v>
      </c>
      <c r="C10" s="44">
        <v>3985940</v>
      </c>
      <c r="D10" s="45">
        <v>1.0137248773392744</v>
      </c>
      <c r="E10" s="43">
        <v>1137594</v>
      </c>
      <c r="F10" s="46">
        <v>1.003319721651394</v>
      </c>
      <c r="G10" s="47">
        <v>2966606</v>
      </c>
      <c r="H10" s="46">
        <v>1.019780596020093</v>
      </c>
      <c r="I10" s="44">
        <v>4104200</v>
      </c>
      <c r="J10" s="45">
        <v>1.0151641411236954</v>
      </c>
      <c r="K10" s="48">
        <v>0</v>
      </c>
      <c r="L10" s="49">
        <v>541345</v>
      </c>
      <c r="M10" s="45">
        <v>1.2317880945392157</v>
      </c>
      <c r="N10" s="49">
        <v>75837</v>
      </c>
      <c r="O10" s="45">
        <v>1.072052586938083</v>
      </c>
    </row>
    <row r="11" spans="1:15" ht="12.75">
      <c r="A11" s="50" t="s">
        <v>76</v>
      </c>
      <c r="B11" s="51">
        <v>367091</v>
      </c>
      <c r="C11" s="52">
        <v>356106</v>
      </c>
      <c r="D11" s="53">
        <v>1.0886834644174763</v>
      </c>
      <c r="E11" s="51">
        <v>94838</v>
      </c>
      <c r="F11" s="54">
        <v>1.0233175437271382</v>
      </c>
      <c r="G11" s="55">
        <v>269773</v>
      </c>
      <c r="H11" s="54">
        <v>1.0933404122524741</v>
      </c>
      <c r="I11" s="52">
        <v>364611</v>
      </c>
      <c r="J11" s="53">
        <v>1.074220948149632</v>
      </c>
      <c r="K11" s="56">
        <v>0</v>
      </c>
      <c r="L11" s="57">
        <v>52229</v>
      </c>
      <c r="M11" s="53">
        <v>1.3210491703763658</v>
      </c>
      <c r="N11" s="57">
        <v>78317</v>
      </c>
      <c r="O11" s="53">
        <v>1.1431636719263163</v>
      </c>
    </row>
    <row r="12" spans="1:15" ht="12.75">
      <c r="A12" s="26" t="s">
        <v>77</v>
      </c>
      <c r="B12" s="27">
        <v>333340</v>
      </c>
      <c r="C12" s="28">
        <v>323369</v>
      </c>
      <c r="D12" s="29">
        <v>1.0673403584270706</v>
      </c>
      <c r="E12" s="27">
        <v>99283</v>
      </c>
      <c r="F12" s="30">
        <v>1.042144266700256</v>
      </c>
      <c r="G12" s="31">
        <v>242773</v>
      </c>
      <c r="H12" s="30">
        <v>1.095872416875062</v>
      </c>
      <c r="I12" s="28">
        <v>339020</v>
      </c>
      <c r="J12" s="29">
        <v>1.0701321330042108</v>
      </c>
      <c r="K12" s="32">
        <v>0</v>
      </c>
      <c r="L12" s="33">
        <v>41451</v>
      </c>
      <c r="M12" s="29">
        <v>1.0962392891145667</v>
      </c>
      <c r="N12" s="33">
        <v>69601</v>
      </c>
      <c r="O12" s="29">
        <v>1.0872438140464884</v>
      </c>
    </row>
    <row r="13" spans="1:15" ht="13.5" thickBot="1">
      <c r="A13" s="58" t="s">
        <v>78</v>
      </c>
      <c r="B13" s="59">
        <v>324087</v>
      </c>
      <c r="C13" s="60">
        <v>314388</v>
      </c>
      <c r="D13" s="61">
        <v>1.0330651485110642</v>
      </c>
      <c r="E13" s="59">
        <v>96840</v>
      </c>
      <c r="F13" s="62">
        <v>1.022662470695081</v>
      </c>
      <c r="G13" s="63">
        <v>223217</v>
      </c>
      <c r="H13" s="62">
        <v>1.0307730671013562</v>
      </c>
      <c r="I13" s="60">
        <v>377364</v>
      </c>
      <c r="J13" s="61">
        <v>1.212426143866447</v>
      </c>
      <c r="K13" s="64">
        <v>0</v>
      </c>
      <c r="L13" s="65">
        <v>16092</v>
      </c>
      <c r="M13" s="61">
        <v>0.9375983219716832</v>
      </c>
      <c r="N13" s="65">
        <v>73631</v>
      </c>
      <c r="O13" s="61">
        <v>1.1075162071507</v>
      </c>
    </row>
    <row r="14" spans="1:15" ht="13.5" thickBot="1">
      <c r="A14" s="42" t="s">
        <v>79</v>
      </c>
      <c r="B14" s="43">
        <v>1024518</v>
      </c>
      <c r="C14" s="44">
        <v>993863</v>
      </c>
      <c r="D14" s="45">
        <v>1.0636485671363802</v>
      </c>
      <c r="E14" s="43">
        <v>290961</v>
      </c>
      <c r="F14" s="46">
        <v>1.029443919628926</v>
      </c>
      <c r="G14" s="47">
        <v>735763</v>
      </c>
      <c r="H14" s="46">
        <v>1.0743747709282172</v>
      </c>
      <c r="I14" s="44">
        <v>1026724</v>
      </c>
      <c r="J14" s="45">
        <v>1.0612485374193255</v>
      </c>
      <c r="K14" s="48">
        <v>0</v>
      </c>
      <c r="L14" s="49">
        <v>109772</v>
      </c>
      <c r="M14" s="45">
        <v>1.1614732676619652</v>
      </c>
      <c r="N14" s="49"/>
      <c r="O14" s="45"/>
    </row>
    <row r="15" spans="1:15" ht="12.75">
      <c r="A15" s="50" t="s">
        <v>80</v>
      </c>
      <c r="B15" s="51">
        <v>362115</v>
      </c>
      <c r="C15" s="52">
        <v>351277</v>
      </c>
      <c r="D15" s="53">
        <v>1.0696878212475334</v>
      </c>
      <c r="E15" s="51">
        <v>104725</v>
      </c>
      <c r="F15" s="54">
        <v>1.0517514964046117</v>
      </c>
      <c r="G15" s="55">
        <v>260886</v>
      </c>
      <c r="H15" s="54">
        <v>1.0658196302726994</v>
      </c>
      <c r="I15" s="52">
        <v>365611</v>
      </c>
      <c r="J15" s="53">
        <v>1.0617516632931316</v>
      </c>
      <c r="K15" s="56">
        <v>0</v>
      </c>
      <c r="L15" s="57">
        <v>42059</v>
      </c>
      <c r="M15" s="53">
        <v>0.9994771987357715</v>
      </c>
      <c r="N15" s="57">
        <v>70135</v>
      </c>
      <c r="O15" s="53">
        <v>1.1561984833498187</v>
      </c>
    </row>
    <row r="16" spans="1:15" ht="12.75">
      <c r="A16" s="26" t="s">
        <v>81</v>
      </c>
      <c r="B16" s="27">
        <v>367443</v>
      </c>
      <c r="C16" s="28">
        <v>356420</v>
      </c>
      <c r="D16" s="29">
        <v>1.1223266156374276</v>
      </c>
      <c r="E16" s="27">
        <v>99548</v>
      </c>
      <c r="F16" s="30">
        <v>1.0393184523188073</v>
      </c>
      <c r="G16" s="31">
        <v>257727</v>
      </c>
      <c r="H16" s="30">
        <v>1.1104710282306711</v>
      </c>
      <c r="I16" s="28">
        <v>357275</v>
      </c>
      <c r="J16" s="29">
        <v>1.0896849361027237</v>
      </c>
      <c r="K16" s="32">
        <v>0</v>
      </c>
      <c r="L16" s="33">
        <v>40973</v>
      </c>
      <c r="M16" s="29">
        <v>0.7913053554529829</v>
      </c>
      <c r="N16" s="33">
        <v>80303</v>
      </c>
      <c r="O16" s="29">
        <v>1.334291506048119</v>
      </c>
    </row>
    <row r="17" spans="1:15" ht="13.5" thickBot="1">
      <c r="A17" s="58" t="s">
        <v>82</v>
      </c>
      <c r="B17" s="59">
        <v>368839</v>
      </c>
      <c r="C17" s="60">
        <v>357773</v>
      </c>
      <c r="D17" s="61">
        <v>1.1020284381713281</v>
      </c>
      <c r="E17" s="59">
        <v>100279</v>
      </c>
      <c r="F17" s="62">
        <v>1.0811402326609383</v>
      </c>
      <c r="G17" s="63">
        <v>271934</v>
      </c>
      <c r="H17" s="62">
        <v>1.1273324240627811</v>
      </c>
      <c r="I17" s="60">
        <v>372213</v>
      </c>
      <c r="J17" s="61">
        <v>1.1145036110811686</v>
      </c>
      <c r="K17" s="64">
        <v>0</v>
      </c>
      <c r="L17" s="65">
        <v>57768</v>
      </c>
      <c r="M17" s="61">
        <v>0.9023712080977225</v>
      </c>
      <c r="N17" s="65">
        <v>76929</v>
      </c>
      <c r="O17" s="61">
        <v>1.263139746810502</v>
      </c>
    </row>
    <row r="18" spans="1:15" ht="13.5" thickBot="1">
      <c r="A18" s="42" t="s">
        <v>83</v>
      </c>
      <c r="B18" s="43">
        <v>1098397</v>
      </c>
      <c r="C18" s="44">
        <v>1065470</v>
      </c>
      <c r="D18" s="45">
        <v>1.0977284833536376</v>
      </c>
      <c r="E18" s="43">
        <v>304552</v>
      </c>
      <c r="F18" s="46">
        <v>1.0570794878291745</v>
      </c>
      <c r="G18" s="47">
        <v>790547</v>
      </c>
      <c r="H18" s="46">
        <v>1.1009146587715608</v>
      </c>
      <c r="I18" s="44">
        <v>1095099</v>
      </c>
      <c r="J18" s="45">
        <v>1.08836312064632</v>
      </c>
      <c r="K18" s="48">
        <v>0</v>
      </c>
      <c r="L18" s="49">
        <v>140800</v>
      </c>
      <c r="M18" s="45">
        <v>0.8918278670872446</v>
      </c>
      <c r="N18" s="49"/>
      <c r="O18" s="45"/>
    </row>
    <row r="19" spans="1:15" ht="12.75">
      <c r="A19" s="50" t="s">
        <v>84</v>
      </c>
      <c r="B19" s="51">
        <v>377610</v>
      </c>
      <c r="C19" s="52">
        <v>366282</v>
      </c>
      <c r="D19" s="53">
        <v>1.132661233476212</v>
      </c>
      <c r="E19" s="51">
        <v>103842</v>
      </c>
      <c r="F19" s="54">
        <v>1.100732464834268</v>
      </c>
      <c r="G19" s="55">
        <v>274545</v>
      </c>
      <c r="H19" s="54">
        <v>1.1213561897293256</v>
      </c>
      <c r="I19" s="52">
        <v>378387</v>
      </c>
      <c r="J19" s="53">
        <v>1.115619803521517</v>
      </c>
      <c r="K19" s="56">
        <v>0</v>
      </c>
      <c r="L19" s="57">
        <v>53607</v>
      </c>
      <c r="M19" s="53">
        <v>1.4396938364442058</v>
      </c>
      <c r="N19" s="57">
        <v>76152</v>
      </c>
      <c r="O19" s="53">
        <v>1.381717893820082</v>
      </c>
    </row>
    <row r="20" spans="1:15" ht="12.75">
      <c r="A20" s="26" t="s">
        <v>85</v>
      </c>
      <c r="B20" s="27">
        <v>392310</v>
      </c>
      <c r="C20" s="28">
        <v>380541</v>
      </c>
      <c r="D20" s="29">
        <v>1.107163217041356</v>
      </c>
      <c r="E20" s="27">
        <v>102409</v>
      </c>
      <c r="F20" s="30">
        <v>1.0692553458068828</v>
      </c>
      <c r="G20" s="31">
        <v>280507</v>
      </c>
      <c r="H20" s="30">
        <v>1.0872364341085272</v>
      </c>
      <c r="I20" s="28">
        <v>382916</v>
      </c>
      <c r="J20" s="29">
        <v>1.0823685043643436</v>
      </c>
      <c r="K20" s="32">
        <v>0</v>
      </c>
      <c r="L20" s="33">
        <v>54215</v>
      </c>
      <c r="M20" s="29">
        <v>1.4402029539900116</v>
      </c>
      <c r="N20" s="33">
        <v>85546</v>
      </c>
      <c r="O20" s="29">
        <v>1.5364968747754868</v>
      </c>
    </row>
    <row r="21" spans="1:15" ht="13.5" thickBot="1">
      <c r="A21" s="58" t="s">
        <v>86</v>
      </c>
      <c r="B21" s="59">
        <v>397641</v>
      </c>
      <c r="C21" s="60">
        <v>385713</v>
      </c>
      <c r="D21" s="61">
        <v>1.1125314755749538</v>
      </c>
      <c r="E21" s="59">
        <v>103948</v>
      </c>
      <c r="F21" s="62">
        <v>1.0967987000654187</v>
      </c>
      <c r="G21" s="63">
        <v>292493</v>
      </c>
      <c r="H21" s="62">
        <v>1.133755320056127</v>
      </c>
      <c r="I21" s="60">
        <v>396441</v>
      </c>
      <c r="J21" s="61">
        <v>1.1238263975507428</v>
      </c>
      <c r="K21" s="64">
        <v>0</v>
      </c>
      <c r="L21" s="65">
        <v>61977</v>
      </c>
      <c r="M21" s="61">
        <v>1.398903033586132</v>
      </c>
      <c r="N21" s="65">
        <v>86746</v>
      </c>
      <c r="O21" s="61">
        <v>1.4377154600901618</v>
      </c>
    </row>
    <row r="22" spans="1:15" ht="13.5" thickBot="1">
      <c r="A22" s="42" t="s">
        <v>87</v>
      </c>
      <c r="B22" s="43">
        <v>1167561</v>
      </c>
      <c r="C22" s="44">
        <v>1132536</v>
      </c>
      <c r="D22" s="45">
        <v>1.1171325208751737</v>
      </c>
      <c r="E22" s="43">
        <v>310199</v>
      </c>
      <c r="F22" s="46">
        <v>1.0888416190165293</v>
      </c>
      <c r="G22" s="47">
        <v>847545</v>
      </c>
      <c r="H22" s="46">
        <v>1.1139903183280122</v>
      </c>
      <c r="I22" s="44">
        <v>1157744</v>
      </c>
      <c r="J22" s="45">
        <v>1.1071388953704093</v>
      </c>
      <c r="K22" s="48">
        <v>0</v>
      </c>
      <c r="L22" s="49">
        <v>169799</v>
      </c>
      <c r="M22" s="45">
        <v>1.424691440893416</v>
      </c>
      <c r="N22" s="49"/>
      <c r="O22" s="45"/>
    </row>
    <row r="23" spans="1:15" ht="13.5" thickBot="1">
      <c r="A23" s="42" t="s">
        <v>71</v>
      </c>
      <c r="B23" s="43">
        <v>4390812</v>
      </c>
      <c r="C23" s="44">
        <v>4258909</v>
      </c>
      <c r="D23" s="45">
        <v>1.0809871551266983</v>
      </c>
      <c r="E23" s="43">
        <v>1187671</v>
      </c>
      <c r="F23" s="46">
        <v>1.0436567983901441</v>
      </c>
      <c r="G23" s="47">
        <v>3176731</v>
      </c>
      <c r="H23" s="46">
        <v>1.0847138684062712</v>
      </c>
      <c r="I23" s="44">
        <v>4364402</v>
      </c>
      <c r="J23" s="45">
        <v>1.0732246027110934</v>
      </c>
      <c r="K23" s="48">
        <v>0</v>
      </c>
      <c r="L23" s="49">
        <v>590144</v>
      </c>
      <c r="M23" s="45">
        <v>1.1923522197595269</v>
      </c>
      <c r="N23" s="49">
        <v>86746</v>
      </c>
      <c r="O23" s="45">
        <v>1.4377154600901618</v>
      </c>
    </row>
    <row r="24" spans="1:15" ht="12.75">
      <c r="A24" s="66">
        <v>35796</v>
      </c>
      <c r="B24" s="51">
        <v>389999</v>
      </c>
      <c r="C24" s="52">
        <v>378298</v>
      </c>
      <c r="D24" s="53">
        <v>1.0371734557378445</v>
      </c>
      <c r="E24" s="51">
        <v>102766</v>
      </c>
      <c r="F24" s="54">
        <v>1.0804508274281388</v>
      </c>
      <c r="G24" s="55">
        <v>275812</v>
      </c>
      <c r="H24" s="54">
        <v>1.0090547565825336</v>
      </c>
      <c r="I24" s="52">
        <v>378578</v>
      </c>
      <c r="J24" s="53">
        <v>1.0274853372632995</v>
      </c>
      <c r="K24" s="56">
        <v>0</v>
      </c>
      <c r="L24" s="57">
        <v>48539</v>
      </c>
      <c r="M24" s="53">
        <v>0.8696407775687539</v>
      </c>
      <c r="N24" s="57">
        <v>98167</v>
      </c>
      <c r="O24" s="53">
        <v>1.445630724825494</v>
      </c>
    </row>
    <row r="25" spans="1:15" ht="12.75">
      <c r="A25" s="26" t="s">
        <v>72</v>
      </c>
      <c r="B25" s="27">
        <v>353412</v>
      </c>
      <c r="C25" s="28">
        <v>342811</v>
      </c>
      <c r="D25" s="29">
        <v>1.0210707877926377</v>
      </c>
      <c r="E25" s="27">
        <v>94034</v>
      </c>
      <c r="F25" s="30">
        <v>1.0240343254162718</v>
      </c>
      <c r="G25" s="31">
        <v>255554</v>
      </c>
      <c r="H25" s="30">
        <v>1.0338237733269147</v>
      </c>
      <c r="I25" s="28">
        <v>349588</v>
      </c>
      <c r="J25" s="29">
        <v>1.031172202229957</v>
      </c>
      <c r="K25" s="32">
        <v>0</v>
      </c>
      <c r="L25" s="33">
        <v>54953</v>
      </c>
      <c r="M25" s="29">
        <v>1.2540620721131903</v>
      </c>
      <c r="N25" s="33">
        <v>101991</v>
      </c>
      <c r="O25" s="29">
        <v>1.3597893473768417</v>
      </c>
    </row>
    <row r="26" spans="1:15" ht="13.5" thickBot="1">
      <c r="A26" s="58" t="s">
        <v>73</v>
      </c>
      <c r="B26" s="59">
        <v>372119</v>
      </c>
      <c r="C26" s="60">
        <v>360949</v>
      </c>
      <c r="D26" s="61">
        <v>0.9839316121799279</v>
      </c>
      <c r="E26" s="59">
        <v>96107</v>
      </c>
      <c r="F26" s="62">
        <v>1.0114609863394304</v>
      </c>
      <c r="G26" s="63">
        <v>269336</v>
      </c>
      <c r="H26" s="62">
        <v>0.9539217839105212</v>
      </c>
      <c r="I26" s="60">
        <v>365443</v>
      </c>
      <c r="J26" s="61">
        <v>0.9684098112167563</v>
      </c>
      <c r="K26" s="64">
        <v>-142</v>
      </c>
      <c r="L26" s="65">
        <v>52284</v>
      </c>
      <c r="M26" s="61">
        <v>0.7454446947446463</v>
      </c>
      <c r="N26" s="65">
        <v>108525</v>
      </c>
      <c r="O26" s="61">
        <v>1.4310297084536572</v>
      </c>
    </row>
    <row r="27" spans="1:15" ht="13.5" thickBot="1">
      <c r="A27" s="42" t="s">
        <v>89</v>
      </c>
      <c r="B27" s="43">
        <v>1115530</v>
      </c>
      <c r="C27" s="44">
        <v>1082058</v>
      </c>
      <c r="D27" s="45">
        <v>1.013808509400765</v>
      </c>
      <c r="E27" s="43">
        <v>292907</v>
      </c>
      <c r="F27" s="46">
        <v>1.0388283402906096</v>
      </c>
      <c r="G27" s="47">
        <v>800702</v>
      </c>
      <c r="H27" s="46">
        <v>0.9972922344172699</v>
      </c>
      <c r="I27" s="44">
        <v>1093609</v>
      </c>
      <c r="J27" s="45">
        <v>1.008087865896657</v>
      </c>
      <c r="K27" s="48">
        <v>-142</v>
      </c>
      <c r="L27" s="49">
        <v>155776</v>
      </c>
      <c r="M27" s="45">
        <v>0.9175546170474693</v>
      </c>
      <c r="N27" s="49"/>
      <c r="O27" s="45"/>
    </row>
    <row r="28" spans="1:15" ht="13.5" thickBot="1">
      <c r="A28" s="67" t="s">
        <v>75</v>
      </c>
      <c r="B28" s="68">
        <v>4406006</v>
      </c>
      <c r="C28" s="69">
        <v>4273927</v>
      </c>
      <c r="D28" s="70">
        <v>1.072204321079737</v>
      </c>
      <c r="E28" s="68">
        <v>1198619</v>
      </c>
      <c r="F28" s="71">
        <v>1.0536439186563924</v>
      </c>
      <c r="G28" s="72">
        <v>3174557</v>
      </c>
      <c r="H28" s="71">
        <v>1.070097276146546</v>
      </c>
      <c r="I28" s="69">
        <v>4373176</v>
      </c>
      <c r="J28" s="70">
        <v>1.0655367672140734</v>
      </c>
      <c r="K28" s="73">
        <v>-142</v>
      </c>
      <c r="L28" s="74">
        <v>576147</v>
      </c>
      <c r="M28" s="70">
        <v>1.0642880233492504</v>
      </c>
      <c r="N28" s="74">
        <v>108525</v>
      </c>
      <c r="O28" s="70">
        <v>1.4310297084536572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003906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25390625" style="0" customWidth="1"/>
    <col min="12" max="12" width="8.00390625" style="0" customWidth="1"/>
    <col min="13" max="13" width="6.125" style="0" customWidth="1"/>
    <col min="14" max="14" width="7.375" style="0" customWidth="1"/>
    <col min="15" max="15" width="6.125" style="0" customWidth="1"/>
  </cols>
  <sheetData>
    <row r="1" spans="1:15" ht="12.75">
      <c r="A1" s="89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95</v>
      </c>
      <c r="B5" s="11">
        <v>4004392</v>
      </c>
      <c r="C5" s="12">
        <v>3884529</v>
      </c>
      <c r="D5" s="13">
        <v>1.0579048454379016</v>
      </c>
      <c r="E5" s="11">
        <v>1132843</v>
      </c>
      <c r="F5" s="14">
        <v>1.0362462015810205</v>
      </c>
      <c r="G5" s="15">
        <v>2867459</v>
      </c>
      <c r="H5" s="14">
        <v>1.062726793958511</v>
      </c>
      <c r="I5" s="12">
        <v>4000302</v>
      </c>
      <c r="J5" s="13">
        <v>1.0550913943483549</v>
      </c>
      <c r="K5" s="16">
        <v>0</v>
      </c>
      <c r="L5" s="17">
        <v>423148</v>
      </c>
      <c r="M5" s="13">
        <v>1.1746475901774958</v>
      </c>
      <c r="N5" s="17">
        <v>65107</v>
      </c>
      <c r="O5" s="13">
        <v>1.0670304996968059</v>
      </c>
    </row>
    <row r="6" spans="1:15" ht="12.75">
      <c r="A6" s="18">
        <v>35065</v>
      </c>
      <c r="B6" s="19">
        <v>361252</v>
      </c>
      <c r="C6" s="20">
        <v>350440</v>
      </c>
      <c r="D6" s="21">
        <v>1.0373918462170226</v>
      </c>
      <c r="E6" s="19">
        <v>94701</v>
      </c>
      <c r="F6" s="22">
        <v>1.0062371166882718</v>
      </c>
      <c r="G6" s="23">
        <v>261810</v>
      </c>
      <c r="H6" s="22">
        <v>1.0479190515454013</v>
      </c>
      <c r="I6" s="20">
        <v>356511</v>
      </c>
      <c r="J6" s="21">
        <v>1.0365138158812857</v>
      </c>
      <c r="K6" s="24">
        <v>0</v>
      </c>
      <c r="L6" s="25">
        <v>49890</v>
      </c>
      <c r="M6" s="21">
        <v>1.4301685586515307</v>
      </c>
      <c r="N6" s="25">
        <v>69848</v>
      </c>
      <c r="O6" s="21">
        <v>1.0697133055623622</v>
      </c>
    </row>
    <row r="7" spans="1:15" ht="12.75">
      <c r="A7" s="26" t="s">
        <v>72</v>
      </c>
      <c r="B7" s="27">
        <v>338433</v>
      </c>
      <c r="C7" s="28">
        <v>328298</v>
      </c>
      <c r="D7" s="29">
        <v>1.0648842712043598</v>
      </c>
      <c r="E7" s="27">
        <v>96193</v>
      </c>
      <c r="F7" s="30">
        <v>1.036227512657546</v>
      </c>
      <c r="G7" s="31">
        <v>244875</v>
      </c>
      <c r="H7" s="30">
        <v>1.0791580914271108</v>
      </c>
      <c r="I7" s="28">
        <v>341068</v>
      </c>
      <c r="J7" s="29">
        <v>1.0666941887703563</v>
      </c>
      <c r="K7" s="32">
        <v>0</v>
      </c>
      <c r="L7" s="33">
        <v>35307</v>
      </c>
      <c r="M7" s="29">
        <v>0.9593250733615911</v>
      </c>
      <c r="N7" s="33">
        <v>67213</v>
      </c>
      <c r="O7" s="29">
        <v>1.0607275309713564</v>
      </c>
    </row>
    <row r="8" spans="1:15" ht="13.5" thickBot="1">
      <c r="A8" s="34" t="s">
        <v>73</v>
      </c>
      <c r="B8" s="35">
        <v>353208</v>
      </c>
      <c r="C8" s="36">
        <v>342633</v>
      </c>
      <c r="D8" s="37">
        <v>1.046291112355257</v>
      </c>
      <c r="E8" s="35">
        <v>91461</v>
      </c>
      <c r="F8" s="38">
        <v>0.9686202660340592</v>
      </c>
      <c r="G8" s="39">
        <v>258220</v>
      </c>
      <c r="H8" s="38">
        <v>1.0473331981342526</v>
      </c>
      <c r="I8" s="36">
        <v>349681</v>
      </c>
      <c r="J8" s="37">
        <v>1.0255356713415098</v>
      </c>
      <c r="K8" s="40">
        <v>0</v>
      </c>
      <c r="L8" s="41">
        <v>38172</v>
      </c>
      <c r="M8" s="37">
        <v>1.0798302687411598</v>
      </c>
      <c r="N8" s="41">
        <v>70740</v>
      </c>
      <c r="O8" s="37">
        <v>1.1795504568798774</v>
      </c>
    </row>
    <row r="9" spans="1:15" ht="13.5" thickBot="1">
      <c r="A9" s="10" t="s">
        <v>74</v>
      </c>
      <c r="B9" s="11">
        <v>1052893</v>
      </c>
      <c r="C9" s="12">
        <v>1021371</v>
      </c>
      <c r="D9" s="13">
        <v>1.049091093875794</v>
      </c>
      <c r="E9" s="11">
        <v>282355</v>
      </c>
      <c r="F9" s="14">
        <v>1.0035078615905149</v>
      </c>
      <c r="G9" s="15">
        <v>764905</v>
      </c>
      <c r="H9" s="14">
        <v>1.0575196218448475</v>
      </c>
      <c r="I9" s="12">
        <v>1047260</v>
      </c>
      <c r="J9" s="13">
        <v>1.042393066771245</v>
      </c>
      <c r="K9" s="16">
        <v>0</v>
      </c>
      <c r="L9" s="17">
        <v>123369</v>
      </c>
      <c r="M9" s="13">
        <v>1.1525719837814608</v>
      </c>
      <c r="N9" s="17"/>
      <c r="O9" s="13"/>
    </row>
    <row r="10" spans="1:15" ht="13.5" thickBot="1">
      <c r="A10" s="42" t="s">
        <v>96</v>
      </c>
      <c r="B10" s="43">
        <v>4053661</v>
      </c>
      <c r="C10" s="44">
        <v>3932320</v>
      </c>
      <c r="D10" s="45">
        <v>1.0527463811738456</v>
      </c>
      <c r="E10" s="43">
        <v>1133830</v>
      </c>
      <c r="F10" s="46">
        <v>1.0252953139510805</v>
      </c>
      <c r="G10" s="47">
        <v>2909063</v>
      </c>
      <c r="H10" s="46">
        <v>1.0574223516578345</v>
      </c>
      <c r="I10" s="44">
        <v>4042893</v>
      </c>
      <c r="J10" s="45">
        <v>1.0482109420251151</v>
      </c>
      <c r="K10" s="48">
        <v>0</v>
      </c>
      <c r="L10" s="49">
        <v>439479</v>
      </c>
      <c r="M10" s="45">
        <v>1.1302541971854168</v>
      </c>
      <c r="N10" s="49">
        <v>70740</v>
      </c>
      <c r="O10" s="45">
        <v>1.1795504568798774</v>
      </c>
    </row>
    <row r="11" spans="1:15" ht="12.75">
      <c r="A11" s="50" t="s">
        <v>76</v>
      </c>
      <c r="B11" s="51">
        <v>337188</v>
      </c>
      <c r="C11" s="52">
        <v>327103</v>
      </c>
      <c r="D11" s="53">
        <v>1.013014636960127</v>
      </c>
      <c r="E11" s="51">
        <v>92677</v>
      </c>
      <c r="F11" s="54">
        <v>1.0449189902247078</v>
      </c>
      <c r="G11" s="55">
        <v>246742</v>
      </c>
      <c r="H11" s="54">
        <v>1.025532109443514</v>
      </c>
      <c r="I11" s="52">
        <v>339419</v>
      </c>
      <c r="J11" s="53">
        <v>1.0307538597961687</v>
      </c>
      <c r="K11" s="56">
        <v>0</v>
      </c>
      <c r="L11" s="57">
        <v>39536</v>
      </c>
      <c r="M11" s="53">
        <v>0.8609006184130302</v>
      </c>
      <c r="N11" s="57">
        <v>68509</v>
      </c>
      <c r="O11" s="53">
        <v>1.0782705867539664</v>
      </c>
    </row>
    <row r="12" spans="1:15" ht="12.75">
      <c r="A12" s="26" t="s">
        <v>77</v>
      </c>
      <c r="B12" s="27">
        <v>312309</v>
      </c>
      <c r="C12" s="28">
        <v>302958</v>
      </c>
      <c r="D12" s="29">
        <v>0.9827311145164995</v>
      </c>
      <c r="E12" s="27">
        <v>95268</v>
      </c>
      <c r="F12" s="30">
        <v>1.0259978030025632</v>
      </c>
      <c r="G12" s="31">
        <v>221534</v>
      </c>
      <c r="H12" s="30">
        <v>1.0006504358823796</v>
      </c>
      <c r="I12" s="28">
        <v>316802</v>
      </c>
      <c r="J12" s="29">
        <v>1.0081401713318314</v>
      </c>
      <c r="K12" s="32">
        <v>0</v>
      </c>
      <c r="L12" s="33">
        <v>37812</v>
      </c>
      <c r="M12" s="29">
        <v>1.4336846894668993</v>
      </c>
      <c r="N12" s="33">
        <v>64016</v>
      </c>
      <c r="O12" s="29">
        <v>0.9541951735753998</v>
      </c>
    </row>
    <row r="13" spans="1:15" ht="13.5" thickBot="1">
      <c r="A13" s="58" t="s">
        <v>78</v>
      </c>
      <c r="B13" s="59">
        <v>313714</v>
      </c>
      <c r="C13" s="60">
        <v>304322</v>
      </c>
      <c r="D13" s="61">
        <v>1.0339947264337508</v>
      </c>
      <c r="E13" s="59">
        <v>94694</v>
      </c>
      <c r="F13" s="62">
        <v>1.0113206741141039</v>
      </c>
      <c r="G13" s="63">
        <v>216553</v>
      </c>
      <c r="H13" s="62">
        <v>0.9969247908811764</v>
      </c>
      <c r="I13" s="60">
        <v>311247</v>
      </c>
      <c r="J13" s="61">
        <v>1.0012610381045826</v>
      </c>
      <c r="K13" s="64">
        <v>0</v>
      </c>
      <c r="L13" s="65">
        <v>17163</v>
      </c>
      <c r="M13" s="61">
        <v>1.137149672033393</v>
      </c>
      <c r="N13" s="65">
        <v>66483</v>
      </c>
      <c r="O13" s="61">
        <v>1.1148505885904014</v>
      </c>
    </row>
    <row r="14" spans="1:15" ht="13.5" thickBot="1">
      <c r="A14" s="42" t="s">
        <v>79</v>
      </c>
      <c r="B14" s="43">
        <v>963211</v>
      </c>
      <c r="C14" s="44">
        <v>934383</v>
      </c>
      <c r="D14" s="45">
        <v>1.0095990474323753</v>
      </c>
      <c r="E14" s="43">
        <v>282639</v>
      </c>
      <c r="F14" s="46">
        <v>1.027102161849837</v>
      </c>
      <c r="G14" s="47">
        <v>684829</v>
      </c>
      <c r="H14" s="46">
        <v>1.0082728463950765</v>
      </c>
      <c r="I14" s="44">
        <v>967468</v>
      </c>
      <c r="J14" s="45">
        <v>1.0137019313887075</v>
      </c>
      <c r="K14" s="48">
        <v>0</v>
      </c>
      <c r="L14" s="49">
        <v>94511</v>
      </c>
      <c r="M14" s="45">
        <v>1.0814729205524596</v>
      </c>
      <c r="N14" s="49"/>
      <c r="O14" s="45"/>
    </row>
    <row r="15" spans="1:15" ht="12.75">
      <c r="A15" s="50" t="s">
        <v>80</v>
      </c>
      <c r="B15" s="51">
        <v>338524</v>
      </c>
      <c r="C15" s="52">
        <v>328393</v>
      </c>
      <c r="D15" s="53">
        <v>1.0122841012391752</v>
      </c>
      <c r="E15" s="51">
        <v>99572</v>
      </c>
      <c r="F15" s="54">
        <v>1.048335982986071</v>
      </c>
      <c r="G15" s="55">
        <v>244775</v>
      </c>
      <c r="H15" s="54">
        <v>1.035164509853675</v>
      </c>
      <c r="I15" s="52">
        <v>344347</v>
      </c>
      <c r="J15" s="53">
        <v>1.0389390570267407</v>
      </c>
      <c r="K15" s="56">
        <v>0</v>
      </c>
      <c r="L15" s="57">
        <v>42081</v>
      </c>
      <c r="M15" s="53">
        <v>1.1615280576333875</v>
      </c>
      <c r="N15" s="57">
        <v>60660</v>
      </c>
      <c r="O15" s="53">
        <v>0.9688702902138671</v>
      </c>
    </row>
    <row r="16" spans="1:15" ht="12.75">
      <c r="A16" s="26" t="s">
        <v>81</v>
      </c>
      <c r="B16" s="27">
        <v>327394</v>
      </c>
      <c r="C16" s="28">
        <v>317587</v>
      </c>
      <c r="D16" s="29">
        <v>1.0108028836505658</v>
      </c>
      <c r="E16" s="27">
        <v>95782</v>
      </c>
      <c r="F16" s="30">
        <v>1.0042463067615883</v>
      </c>
      <c r="G16" s="31">
        <v>232088</v>
      </c>
      <c r="H16" s="30">
        <v>1.0135732378373656</v>
      </c>
      <c r="I16" s="28">
        <v>327870</v>
      </c>
      <c r="J16" s="29">
        <v>1.0108306588111249</v>
      </c>
      <c r="K16" s="32">
        <v>0</v>
      </c>
      <c r="L16" s="33">
        <v>51779</v>
      </c>
      <c r="M16" s="29">
        <v>1.5697741397604972</v>
      </c>
      <c r="N16" s="33">
        <v>60184</v>
      </c>
      <c r="O16" s="29">
        <v>0.9684136000128727</v>
      </c>
    </row>
    <row r="17" spans="1:15" ht="13.5" thickBot="1">
      <c r="A17" s="58" t="s">
        <v>82</v>
      </c>
      <c r="B17" s="59">
        <v>334691</v>
      </c>
      <c r="C17" s="60">
        <v>324674</v>
      </c>
      <c r="D17" s="61">
        <v>0.9888087591844693</v>
      </c>
      <c r="E17" s="59">
        <v>92753</v>
      </c>
      <c r="F17" s="62">
        <v>0.975669534849473</v>
      </c>
      <c r="G17" s="63">
        <v>241219</v>
      </c>
      <c r="H17" s="62">
        <v>0.9994820670909573</v>
      </c>
      <c r="I17" s="60">
        <v>333972</v>
      </c>
      <c r="J17" s="61">
        <v>0.9927528908177522</v>
      </c>
      <c r="K17" s="64">
        <v>0</v>
      </c>
      <c r="L17" s="65">
        <v>64018</v>
      </c>
      <c r="M17" s="61">
        <v>1.8993057615854745</v>
      </c>
      <c r="N17" s="65">
        <v>60903</v>
      </c>
      <c r="O17" s="61">
        <v>0.9484084963249034</v>
      </c>
    </row>
    <row r="18" spans="1:15" ht="13.5" thickBot="1">
      <c r="A18" s="42" t="s">
        <v>83</v>
      </c>
      <c r="B18" s="43">
        <v>1000609</v>
      </c>
      <c r="C18" s="44">
        <v>970654</v>
      </c>
      <c r="D18" s="45">
        <v>1.0038312984680826</v>
      </c>
      <c r="E18" s="43">
        <v>288107</v>
      </c>
      <c r="F18" s="46">
        <v>1.0094000504512586</v>
      </c>
      <c r="G18" s="47">
        <v>718082</v>
      </c>
      <c r="H18" s="46">
        <v>1.01598508172228</v>
      </c>
      <c r="I18" s="44">
        <v>1006189</v>
      </c>
      <c r="J18" s="45">
        <v>1.0140907954783673</v>
      </c>
      <c r="K18" s="48">
        <v>0</v>
      </c>
      <c r="L18" s="49">
        <v>157878</v>
      </c>
      <c r="M18" s="45">
        <v>1.5339875631558493</v>
      </c>
      <c r="N18" s="49"/>
      <c r="O18" s="45"/>
    </row>
    <row r="19" spans="1:15" ht="12.75">
      <c r="A19" s="50" t="s">
        <v>84</v>
      </c>
      <c r="B19" s="51">
        <v>333383</v>
      </c>
      <c r="C19" s="52">
        <v>323406</v>
      </c>
      <c r="D19" s="53">
        <v>0.9797976235610142</v>
      </c>
      <c r="E19" s="51">
        <v>94339</v>
      </c>
      <c r="F19" s="54">
        <v>0.9745160423940665</v>
      </c>
      <c r="G19" s="55">
        <v>244833</v>
      </c>
      <c r="H19" s="54">
        <v>1.0030973832028418</v>
      </c>
      <c r="I19" s="52">
        <v>339172</v>
      </c>
      <c r="J19" s="53">
        <v>0.994980682521569</v>
      </c>
      <c r="K19" s="56">
        <v>0</v>
      </c>
      <c r="L19" s="57">
        <v>37235</v>
      </c>
      <c r="M19" s="53">
        <v>0.8563707451701932</v>
      </c>
      <c r="N19" s="57">
        <v>55114</v>
      </c>
      <c r="O19" s="53">
        <v>0.8667086019814436</v>
      </c>
    </row>
    <row r="20" spans="1:15" ht="12.75">
      <c r="A20" s="26" t="s">
        <v>85</v>
      </c>
      <c r="B20" s="27">
        <v>354338</v>
      </c>
      <c r="C20" s="28">
        <v>343731</v>
      </c>
      <c r="D20" s="29">
        <v>1.0228094077982657</v>
      </c>
      <c r="E20" s="27">
        <v>95776</v>
      </c>
      <c r="F20" s="30">
        <v>1.0005118723035298</v>
      </c>
      <c r="G20" s="31">
        <v>258000</v>
      </c>
      <c r="H20" s="30">
        <v>1.027221366204417</v>
      </c>
      <c r="I20" s="28">
        <v>353776</v>
      </c>
      <c r="J20" s="29">
        <v>1.019850673124045</v>
      </c>
      <c r="K20" s="32">
        <v>0</v>
      </c>
      <c r="L20" s="33">
        <v>37644</v>
      </c>
      <c r="M20" s="29">
        <v>1.501675442795596</v>
      </c>
      <c r="N20" s="33">
        <v>55676</v>
      </c>
      <c r="O20" s="29">
        <v>0.8818423720223011</v>
      </c>
    </row>
    <row r="21" spans="1:15" ht="13.5" thickBot="1">
      <c r="A21" s="58" t="s">
        <v>86</v>
      </c>
      <c r="B21" s="59">
        <v>357420</v>
      </c>
      <c r="C21" s="60">
        <v>346726</v>
      </c>
      <c r="D21" s="61">
        <v>0.9839992071183156</v>
      </c>
      <c r="E21" s="59">
        <v>94774</v>
      </c>
      <c r="F21" s="62">
        <v>0.9637674527390504</v>
      </c>
      <c r="G21" s="63">
        <v>257986</v>
      </c>
      <c r="H21" s="62">
        <v>0.9812189073648659</v>
      </c>
      <c r="I21" s="60">
        <v>352760</v>
      </c>
      <c r="J21" s="61">
        <v>0.9764685365981935</v>
      </c>
      <c r="K21" s="64">
        <v>0</v>
      </c>
      <c r="L21" s="65">
        <v>44304</v>
      </c>
      <c r="M21" s="61">
        <v>0.7738554785069256</v>
      </c>
      <c r="N21" s="65">
        <v>60336</v>
      </c>
      <c r="O21" s="61">
        <v>0.9267206291182207</v>
      </c>
    </row>
    <row r="22" spans="1:15" ht="13.5" thickBot="1">
      <c r="A22" s="42" t="s">
        <v>87</v>
      </c>
      <c r="B22" s="43">
        <v>1045141</v>
      </c>
      <c r="C22" s="44">
        <v>1013863</v>
      </c>
      <c r="D22" s="45">
        <v>0.9954434840583851</v>
      </c>
      <c r="E22" s="43">
        <v>284889</v>
      </c>
      <c r="F22" s="46">
        <v>0.9794375494207034</v>
      </c>
      <c r="G22" s="47">
        <v>760819</v>
      </c>
      <c r="H22" s="46">
        <v>1.0035018808595502</v>
      </c>
      <c r="I22" s="44">
        <v>1045708</v>
      </c>
      <c r="J22" s="45">
        <v>0.9968294640593155</v>
      </c>
      <c r="K22" s="48">
        <v>0</v>
      </c>
      <c r="L22" s="49">
        <v>119183</v>
      </c>
      <c r="M22" s="45">
        <v>0.947408166996558</v>
      </c>
      <c r="N22" s="49"/>
      <c r="O22" s="45"/>
    </row>
    <row r="23" spans="1:15" ht="13.5" thickBot="1">
      <c r="A23" s="42" t="s">
        <v>92</v>
      </c>
      <c r="B23" s="43">
        <v>4061854</v>
      </c>
      <c r="C23" s="44">
        <v>3940271</v>
      </c>
      <c r="D23" s="45">
        <v>1.0143497439811087</v>
      </c>
      <c r="E23" s="43">
        <v>1137990</v>
      </c>
      <c r="F23" s="46">
        <v>1.0045434362925842</v>
      </c>
      <c r="G23" s="47">
        <v>2928635</v>
      </c>
      <c r="H23" s="46">
        <v>1.0213345683408201</v>
      </c>
      <c r="I23" s="44">
        <v>4066625</v>
      </c>
      <c r="J23" s="45">
        <v>1.0165794982478822</v>
      </c>
      <c r="K23" s="48">
        <v>0</v>
      </c>
      <c r="L23" s="49">
        <v>494941</v>
      </c>
      <c r="M23" s="45">
        <v>1.169664041895507</v>
      </c>
      <c r="N23" s="49">
        <v>60336</v>
      </c>
      <c r="O23" s="45">
        <v>0.9267206291182207</v>
      </c>
    </row>
    <row r="24" spans="1:15" ht="12.75">
      <c r="A24" s="66">
        <v>35431</v>
      </c>
      <c r="B24" s="51">
        <v>376021</v>
      </c>
      <c r="C24" s="52">
        <v>364757</v>
      </c>
      <c r="D24" s="53">
        <v>1.0408828186418344</v>
      </c>
      <c r="E24" s="51">
        <v>95114</v>
      </c>
      <c r="F24" s="54">
        <v>1.0043610943918226</v>
      </c>
      <c r="G24" s="55">
        <v>273337</v>
      </c>
      <c r="H24" s="54">
        <v>1.0440281119896109</v>
      </c>
      <c r="I24" s="52">
        <v>368451</v>
      </c>
      <c r="J24" s="53">
        <v>1.0334912527243199</v>
      </c>
      <c r="K24" s="56">
        <v>0</v>
      </c>
      <c r="L24" s="57">
        <v>55815</v>
      </c>
      <c r="M24" s="53">
        <v>1.11876127480457</v>
      </c>
      <c r="N24" s="57">
        <v>67906</v>
      </c>
      <c r="O24" s="53">
        <v>0.9721967701294238</v>
      </c>
    </row>
    <row r="25" spans="1:15" ht="12.75">
      <c r="A25" s="26" t="s">
        <v>72</v>
      </c>
      <c r="B25" s="27">
        <v>346119</v>
      </c>
      <c r="C25" s="28">
        <v>335769</v>
      </c>
      <c r="D25" s="29">
        <v>1.022710551276028</v>
      </c>
      <c r="E25" s="27">
        <v>91827</v>
      </c>
      <c r="F25" s="30">
        <v>0.9546120819602258</v>
      </c>
      <c r="G25" s="31">
        <v>247193</v>
      </c>
      <c r="H25" s="30">
        <v>1.0094660541092395</v>
      </c>
      <c r="I25" s="28">
        <v>339020</v>
      </c>
      <c r="J25" s="29">
        <v>0.9939953323090996</v>
      </c>
      <c r="K25" s="32">
        <v>0</v>
      </c>
      <c r="L25" s="33">
        <v>43820</v>
      </c>
      <c r="M25" s="29">
        <v>1.2411136601807007</v>
      </c>
      <c r="N25" s="33">
        <v>75005</v>
      </c>
      <c r="O25" s="29">
        <v>1.1159299540267509</v>
      </c>
    </row>
    <row r="26" spans="1:15" ht="13.5" thickBot="1">
      <c r="A26" s="58" t="s">
        <v>73</v>
      </c>
      <c r="B26" s="59">
        <v>378196</v>
      </c>
      <c r="C26" s="60">
        <v>356514</v>
      </c>
      <c r="D26" s="61">
        <v>1.070745849471133</v>
      </c>
      <c r="E26" s="59">
        <v>95018</v>
      </c>
      <c r="F26" s="62">
        <v>1.038890893386252</v>
      </c>
      <c r="G26" s="63">
        <v>282346</v>
      </c>
      <c r="H26" s="62">
        <v>1.0934319572457594</v>
      </c>
      <c r="I26" s="60">
        <v>377364</v>
      </c>
      <c r="J26" s="61">
        <v>1.079166440269846</v>
      </c>
      <c r="K26" s="64">
        <v>0</v>
      </c>
      <c r="L26" s="65">
        <v>70138</v>
      </c>
      <c r="M26" s="61">
        <v>1.8374200985015194</v>
      </c>
      <c r="N26" s="65">
        <v>75837</v>
      </c>
      <c r="O26" s="61">
        <v>1.072052586938083</v>
      </c>
    </row>
    <row r="27" spans="1:15" ht="13.5" thickBot="1">
      <c r="A27" s="42" t="s">
        <v>89</v>
      </c>
      <c r="B27" s="43">
        <v>1100336</v>
      </c>
      <c r="C27" s="44">
        <v>1067040</v>
      </c>
      <c r="D27" s="45">
        <v>1.0450596594335797</v>
      </c>
      <c r="E27" s="43">
        <v>281959</v>
      </c>
      <c r="F27" s="46">
        <v>0.9985975102264879</v>
      </c>
      <c r="G27" s="47">
        <v>802876</v>
      </c>
      <c r="H27" s="46">
        <v>1.0496414587432426</v>
      </c>
      <c r="I27" s="44">
        <v>1084835</v>
      </c>
      <c r="J27" s="45">
        <v>1.0358793422836736</v>
      </c>
      <c r="K27" s="48">
        <v>0</v>
      </c>
      <c r="L27" s="49">
        <v>169773</v>
      </c>
      <c r="M27" s="45">
        <v>1.3761398730637355</v>
      </c>
      <c r="N27" s="49"/>
      <c r="O27" s="45"/>
    </row>
    <row r="28" spans="1:15" ht="13.5" thickBot="1">
      <c r="A28" s="67" t="s">
        <v>93</v>
      </c>
      <c r="B28" s="68">
        <v>4109297</v>
      </c>
      <c r="C28" s="69">
        <v>3985940</v>
      </c>
      <c r="D28" s="70">
        <v>1.0137248773392744</v>
      </c>
      <c r="E28" s="68">
        <v>1137594</v>
      </c>
      <c r="F28" s="71">
        <v>1.003319721651394</v>
      </c>
      <c r="G28" s="72">
        <v>2966606</v>
      </c>
      <c r="H28" s="71">
        <v>1.019780596020093</v>
      </c>
      <c r="I28" s="69">
        <v>4104200</v>
      </c>
      <c r="J28" s="70">
        <v>1.0151641411236954</v>
      </c>
      <c r="K28" s="73">
        <v>0</v>
      </c>
      <c r="L28" s="74">
        <v>541345</v>
      </c>
      <c r="M28" s="70">
        <v>1.2317880945392157</v>
      </c>
      <c r="N28" s="74">
        <v>75837</v>
      </c>
      <c r="O28" s="70">
        <v>1.072052586938083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1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25390625" style="0" customWidth="1"/>
    <col min="12" max="12" width="7.875" style="0" customWidth="1"/>
    <col min="13" max="13" width="6.125" style="0" customWidth="1"/>
    <col min="14" max="14" width="7.125" style="0" customWidth="1"/>
    <col min="15" max="15" width="6.125" style="0" customWidth="1"/>
  </cols>
  <sheetData>
    <row r="1" spans="1:15" ht="12.75">
      <c r="A1" s="89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98</v>
      </c>
      <c r="B5" s="11">
        <v>3785210</v>
      </c>
      <c r="C5" s="12">
        <v>3671929</v>
      </c>
      <c r="D5" s="13">
        <v>1.0021646614777626</v>
      </c>
      <c r="E5" s="11">
        <v>1093218</v>
      </c>
      <c r="F5" s="14">
        <v>1.045776355626982</v>
      </c>
      <c r="G5" s="15">
        <v>2698209</v>
      </c>
      <c r="H5" s="14">
        <v>0.988467550698999</v>
      </c>
      <c r="I5" s="12">
        <v>3791427</v>
      </c>
      <c r="J5" s="13">
        <v>1.0043371565016024</v>
      </c>
      <c r="K5" s="16">
        <v>0</v>
      </c>
      <c r="L5" s="17">
        <v>360234</v>
      </c>
      <c r="M5" s="13">
        <v>0.9894608469227156</v>
      </c>
      <c r="N5" s="17">
        <v>61017</v>
      </c>
      <c r="O5" s="13">
        <v>0.9075319035012047</v>
      </c>
    </row>
    <row r="6" spans="1:15" ht="12.75">
      <c r="A6" s="18">
        <v>34700</v>
      </c>
      <c r="B6" s="19">
        <v>348231</v>
      </c>
      <c r="C6" s="20">
        <v>337806</v>
      </c>
      <c r="D6" s="21">
        <v>1.0571932530237529</v>
      </c>
      <c r="E6" s="19">
        <v>94114</v>
      </c>
      <c r="F6" s="22">
        <v>1.0362353148431565</v>
      </c>
      <c r="G6" s="23">
        <v>249838</v>
      </c>
      <c r="H6" s="22">
        <v>1.0730167456203266</v>
      </c>
      <c r="I6" s="20">
        <v>343952</v>
      </c>
      <c r="J6" s="21">
        <v>1.0626954211209294</v>
      </c>
      <c r="K6" s="24">
        <v>0</v>
      </c>
      <c r="L6" s="25">
        <v>34884</v>
      </c>
      <c r="M6" s="21">
        <v>1.2091088697098888</v>
      </c>
      <c r="N6" s="25">
        <v>65296</v>
      </c>
      <c r="O6" s="21">
        <v>0.8948825480360716</v>
      </c>
    </row>
    <row r="7" spans="1:15" ht="12.75">
      <c r="A7" s="26" t="s">
        <v>72</v>
      </c>
      <c r="B7" s="27">
        <v>317812</v>
      </c>
      <c r="C7" s="28">
        <v>308297</v>
      </c>
      <c r="D7" s="29">
        <v>1.056956426305182</v>
      </c>
      <c r="E7" s="27">
        <v>92830</v>
      </c>
      <c r="F7" s="30">
        <v>1.0697288514502357</v>
      </c>
      <c r="G7" s="31">
        <v>226913</v>
      </c>
      <c r="H7" s="30">
        <v>1.0633622628777086</v>
      </c>
      <c r="I7" s="28">
        <v>319743</v>
      </c>
      <c r="J7" s="29">
        <v>1.0652028343844009</v>
      </c>
      <c r="K7" s="32">
        <v>0</v>
      </c>
      <c r="L7" s="33">
        <v>36804</v>
      </c>
      <c r="M7" s="29">
        <v>2.248396358971226</v>
      </c>
      <c r="N7" s="33">
        <v>63365</v>
      </c>
      <c r="O7" s="29">
        <v>0.8623317592302772</v>
      </c>
    </row>
    <row r="8" spans="1:15" ht="13.5" thickBot="1">
      <c r="A8" s="34" t="s">
        <v>73</v>
      </c>
      <c r="B8" s="35">
        <v>337581</v>
      </c>
      <c r="C8" s="36">
        <v>327477</v>
      </c>
      <c r="D8" s="37">
        <v>1.095338061895275</v>
      </c>
      <c r="E8" s="35">
        <v>94424</v>
      </c>
      <c r="F8" s="38">
        <v>1.0361802758787186</v>
      </c>
      <c r="G8" s="39">
        <v>246550</v>
      </c>
      <c r="H8" s="38">
        <v>1.0997270196974023</v>
      </c>
      <c r="I8" s="36">
        <v>340974</v>
      </c>
      <c r="J8" s="37">
        <v>1.081362049226339</v>
      </c>
      <c r="K8" s="40">
        <v>0</v>
      </c>
      <c r="L8" s="41">
        <v>35350</v>
      </c>
      <c r="M8" s="37">
        <v>1.0641180012040938</v>
      </c>
      <c r="N8" s="41">
        <v>59972</v>
      </c>
      <c r="O8" s="37">
        <v>0.9037371910789632</v>
      </c>
    </row>
    <row r="9" spans="1:15" ht="13.5" thickBot="1">
      <c r="A9" s="10" t="s">
        <v>74</v>
      </c>
      <c r="B9" s="11">
        <v>1003624</v>
      </c>
      <c r="C9" s="12">
        <v>973580</v>
      </c>
      <c r="D9" s="13">
        <v>1.0696468842856472</v>
      </c>
      <c r="E9" s="11">
        <v>281368</v>
      </c>
      <c r="F9" s="14">
        <v>1.0470325123079385</v>
      </c>
      <c r="G9" s="15">
        <v>723301</v>
      </c>
      <c r="H9" s="14">
        <v>1.0788758108710794</v>
      </c>
      <c r="I9" s="12">
        <v>1004669</v>
      </c>
      <c r="J9" s="13">
        <v>1.0697641484320928</v>
      </c>
      <c r="K9" s="16">
        <v>0</v>
      </c>
      <c r="L9" s="17">
        <v>107038</v>
      </c>
      <c r="M9" s="13">
        <v>1.3645843957164712</v>
      </c>
      <c r="N9" s="17"/>
      <c r="O9" s="13"/>
    </row>
    <row r="10" spans="1:15" ht="13.5" thickBot="1">
      <c r="A10" s="42" t="s">
        <v>99</v>
      </c>
      <c r="B10" s="43">
        <v>3850558</v>
      </c>
      <c r="C10" s="44">
        <v>3735324</v>
      </c>
      <c r="D10" s="45">
        <v>1.0293916909385221</v>
      </c>
      <c r="E10" s="43">
        <v>1105857</v>
      </c>
      <c r="F10" s="46">
        <v>1.0538876902198775</v>
      </c>
      <c r="G10" s="47">
        <v>2751089</v>
      </c>
      <c r="H10" s="46">
        <v>1.020571776223413</v>
      </c>
      <c r="I10" s="44">
        <v>3856946</v>
      </c>
      <c r="J10" s="45">
        <v>1.029906698279041</v>
      </c>
      <c r="K10" s="48">
        <v>0</v>
      </c>
      <c r="L10" s="49">
        <v>388832</v>
      </c>
      <c r="M10" s="45">
        <v>1.1570349254148824</v>
      </c>
      <c r="N10" s="49">
        <v>59972</v>
      </c>
      <c r="O10" s="45">
        <v>0.9037371910789632</v>
      </c>
    </row>
    <row r="11" spans="1:15" ht="12.75">
      <c r="A11" s="50" t="s">
        <v>76</v>
      </c>
      <c r="B11" s="51">
        <v>332856</v>
      </c>
      <c r="C11" s="52">
        <v>322895</v>
      </c>
      <c r="D11" s="53">
        <v>1.0804136561045437</v>
      </c>
      <c r="E11" s="51">
        <v>88693</v>
      </c>
      <c r="F11" s="54">
        <v>1.0292912764451252</v>
      </c>
      <c r="G11" s="55">
        <v>240599</v>
      </c>
      <c r="H11" s="54">
        <v>1.0834327760040707</v>
      </c>
      <c r="I11" s="52">
        <v>329292</v>
      </c>
      <c r="J11" s="53">
        <v>1.068297430573579</v>
      </c>
      <c r="K11" s="56">
        <v>0</v>
      </c>
      <c r="L11" s="57">
        <v>45924</v>
      </c>
      <c r="M11" s="53">
        <v>1.4072008579745672</v>
      </c>
      <c r="N11" s="57">
        <v>63536</v>
      </c>
      <c r="O11" s="53">
        <v>0.9597293133137972</v>
      </c>
    </row>
    <row r="12" spans="1:15" ht="12.75">
      <c r="A12" s="26" t="s">
        <v>77</v>
      </c>
      <c r="B12" s="27">
        <v>317797</v>
      </c>
      <c r="C12" s="28">
        <v>308290</v>
      </c>
      <c r="D12" s="29">
        <v>1.074335379705755</v>
      </c>
      <c r="E12" s="27">
        <v>92854</v>
      </c>
      <c r="F12" s="30">
        <v>1.045570732036889</v>
      </c>
      <c r="G12" s="31">
        <v>221390</v>
      </c>
      <c r="H12" s="30">
        <v>1.0848249942424257</v>
      </c>
      <c r="I12" s="28">
        <v>314244</v>
      </c>
      <c r="J12" s="29">
        <v>1.0729225705564622</v>
      </c>
      <c r="K12" s="32">
        <v>0</v>
      </c>
      <c r="L12" s="33">
        <v>26374</v>
      </c>
      <c r="M12" s="29">
        <v>0.8712629249116316</v>
      </c>
      <c r="N12" s="33">
        <v>67089</v>
      </c>
      <c r="O12" s="29">
        <v>0.970560152768937</v>
      </c>
    </row>
    <row r="13" spans="1:15" ht="13.5" thickBot="1">
      <c r="A13" s="58" t="s">
        <v>78</v>
      </c>
      <c r="B13" s="59">
        <v>303400</v>
      </c>
      <c r="C13" s="60">
        <v>294319</v>
      </c>
      <c r="D13" s="61">
        <v>1.0321097016270866</v>
      </c>
      <c r="E13" s="59">
        <v>93634</v>
      </c>
      <c r="F13" s="62">
        <v>1.0319843054269717</v>
      </c>
      <c r="G13" s="63">
        <v>217221</v>
      </c>
      <c r="H13" s="62">
        <v>1.0446983797198055</v>
      </c>
      <c r="I13" s="60">
        <v>310855</v>
      </c>
      <c r="J13" s="61">
        <v>1.0408358696707616</v>
      </c>
      <c r="K13" s="64">
        <v>0</v>
      </c>
      <c r="L13" s="65">
        <v>15093</v>
      </c>
      <c r="M13" s="61">
        <v>1.0959192564623874</v>
      </c>
      <c r="N13" s="65">
        <v>59634</v>
      </c>
      <c r="O13" s="61">
        <v>0.9256200912675007</v>
      </c>
    </row>
    <row r="14" spans="1:15" ht="13.5" thickBot="1">
      <c r="A14" s="42" t="s">
        <v>79</v>
      </c>
      <c r="B14" s="43">
        <v>954053</v>
      </c>
      <c r="C14" s="44">
        <v>925504</v>
      </c>
      <c r="D14" s="45">
        <v>1.062596132320396</v>
      </c>
      <c r="E14" s="43">
        <v>275181</v>
      </c>
      <c r="F14" s="46">
        <v>1.035651918647538</v>
      </c>
      <c r="G14" s="47">
        <v>679210</v>
      </c>
      <c r="H14" s="46">
        <v>1.071179052386382</v>
      </c>
      <c r="I14" s="44">
        <v>954391</v>
      </c>
      <c r="J14" s="45">
        <v>1.0606878309818457</v>
      </c>
      <c r="K14" s="48">
        <v>0</v>
      </c>
      <c r="L14" s="49">
        <v>87391</v>
      </c>
      <c r="M14" s="45">
        <v>1.1397141292156812</v>
      </c>
      <c r="N14" s="49"/>
      <c r="O14" s="45"/>
    </row>
    <row r="15" spans="1:15" ht="12.75">
      <c r="A15" s="50" t="s">
        <v>80</v>
      </c>
      <c r="B15" s="51">
        <v>334416</v>
      </c>
      <c r="C15" s="52">
        <v>324408</v>
      </c>
      <c r="D15" s="53">
        <v>1.0699497365246855</v>
      </c>
      <c r="E15" s="51">
        <v>94981</v>
      </c>
      <c r="F15" s="54">
        <v>1.006069400898229</v>
      </c>
      <c r="G15" s="55">
        <v>236460</v>
      </c>
      <c r="H15" s="54">
        <v>1.0764720343072538</v>
      </c>
      <c r="I15" s="52">
        <v>331441</v>
      </c>
      <c r="J15" s="53">
        <v>1.055309325946445</v>
      </c>
      <c r="K15" s="56">
        <v>0</v>
      </c>
      <c r="L15" s="57">
        <v>36229</v>
      </c>
      <c r="M15" s="53">
        <v>0.934941935483871</v>
      </c>
      <c r="N15" s="57">
        <v>62609</v>
      </c>
      <c r="O15" s="53">
        <v>0.995231206981513</v>
      </c>
    </row>
    <row r="16" spans="1:15" ht="12.75">
      <c r="A16" s="26" t="s">
        <v>81</v>
      </c>
      <c r="B16" s="27">
        <v>323895</v>
      </c>
      <c r="C16" s="28">
        <v>314197</v>
      </c>
      <c r="D16" s="29">
        <v>1.0781872592849036</v>
      </c>
      <c r="E16" s="27">
        <v>95377</v>
      </c>
      <c r="F16" s="30">
        <v>1.1050259523588841</v>
      </c>
      <c r="G16" s="31">
        <v>228980</v>
      </c>
      <c r="H16" s="30">
        <v>1.0599061276256956</v>
      </c>
      <c r="I16" s="28">
        <v>324357</v>
      </c>
      <c r="J16" s="29">
        <v>1.0727865057053083</v>
      </c>
      <c r="K16" s="32">
        <v>0</v>
      </c>
      <c r="L16" s="33">
        <v>32985</v>
      </c>
      <c r="M16" s="29">
        <v>1.1246547785468308</v>
      </c>
      <c r="N16" s="33">
        <v>62147</v>
      </c>
      <c r="O16" s="29">
        <v>1.0193714529409834</v>
      </c>
    </row>
    <row r="17" spans="1:15" ht="13.5" thickBot="1">
      <c r="A17" s="58" t="s">
        <v>82</v>
      </c>
      <c r="B17" s="59">
        <v>338479</v>
      </c>
      <c r="C17" s="60">
        <v>328344</v>
      </c>
      <c r="D17" s="61">
        <v>1.0592563152492303</v>
      </c>
      <c r="E17" s="59">
        <v>95066</v>
      </c>
      <c r="F17" s="62">
        <v>1.0448765153929855</v>
      </c>
      <c r="G17" s="63">
        <v>241344</v>
      </c>
      <c r="H17" s="62">
        <v>1.0553325462416372</v>
      </c>
      <c r="I17" s="60">
        <v>336410</v>
      </c>
      <c r="J17" s="61">
        <v>1.0523566269281421</v>
      </c>
      <c r="K17" s="64">
        <v>0</v>
      </c>
      <c r="L17" s="65">
        <v>33706</v>
      </c>
      <c r="M17" s="61">
        <v>1.6795893960534183</v>
      </c>
      <c r="N17" s="65">
        <v>64216</v>
      </c>
      <c r="O17" s="61">
        <v>1.0555418577510396</v>
      </c>
    </row>
    <row r="18" spans="1:15" ht="13.5" thickBot="1">
      <c r="A18" s="42" t="s">
        <v>83</v>
      </c>
      <c r="B18" s="43">
        <v>996790</v>
      </c>
      <c r="C18" s="44">
        <v>966949</v>
      </c>
      <c r="D18" s="45">
        <v>1.0689391144702864</v>
      </c>
      <c r="E18" s="43">
        <v>285424</v>
      </c>
      <c r="F18" s="46">
        <v>1.050499994479266</v>
      </c>
      <c r="G18" s="47">
        <v>706784</v>
      </c>
      <c r="H18" s="46">
        <v>1.0638089074188353</v>
      </c>
      <c r="I18" s="44">
        <v>992208</v>
      </c>
      <c r="J18" s="45">
        <v>1.0599459669071343</v>
      </c>
      <c r="K18" s="48">
        <v>0</v>
      </c>
      <c r="L18" s="49">
        <v>102920</v>
      </c>
      <c r="M18" s="45">
        <v>1.1675950401034636</v>
      </c>
      <c r="N18" s="49"/>
      <c r="O18" s="45"/>
    </row>
    <row r="19" spans="1:15" ht="12.75">
      <c r="A19" s="50" t="s">
        <v>84</v>
      </c>
      <c r="B19" s="51">
        <v>340257</v>
      </c>
      <c r="C19" s="52">
        <v>330080</v>
      </c>
      <c r="D19" s="53">
        <v>1.0472185033008634</v>
      </c>
      <c r="E19" s="51">
        <v>96806</v>
      </c>
      <c r="F19" s="54">
        <v>1.0228434977388952</v>
      </c>
      <c r="G19" s="55">
        <v>244077</v>
      </c>
      <c r="H19" s="54">
        <v>1.0566286862110166</v>
      </c>
      <c r="I19" s="52">
        <v>340883</v>
      </c>
      <c r="J19" s="53">
        <v>1.0468093600294803</v>
      </c>
      <c r="K19" s="56">
        <v>0</v>
      </c>
      <c r="L19" s="57">
        <v>43480</v>
      </c>
      <c r="M19" s="53">
        <v>1.158663326760113</v>
      </c>
      <c r="N19" s="57">
        <v>63590</v>
      </c>
      <c r="O19" s="53">
        <v>1.057858663827522</v>
      </c>
    </row>
    <row r="20" spans="1:15" ht="12.75">
      <c r="A20" s="26" t="s">
        <v>85</v>
      </c>
      <c r="B20" s="27">
        <v>346436</v>
      </c>
      <c r="C20" s="28">
        <v>336062</v>
      </c>
      <c r="D20" s="29">
        <v>1.031747355379777</v>
      </c>
      <c r="E20" s="27">
        <v>95727</v>
      </c>
      <c r="F20" s="30">
        <v>1.010727370632767</v>
      </c>
      <c r="G20" s="31">
        <v>251163</v>
      </c>
      <c r="H20" s="30">
        <v>1.0392937389051877</v>
      </c>
      <c r="I20" s="28">
        <v>346890</v>
      </c>
      <c r="J20" s="29">
        <v>1.0312505574086295</v>
      </c>
      <c r="K20" s="32">
        <v>0</v>
      </c>
      <c r="L20" s="33">
        <v>25068</v>
      </c>
      <c r="M20" s="29">
        <v>0.6590598380481649</v>
      </c>
      <c r="N20" s="33">
        <v>63136</v>
      </c>
      <c r="O20" s="29">
        <v>1.0609309359771466</v>
      </c>
    </row>
    <row r="21" spans="1:15" ht="13.5" thickBot="1">
      <c r="A21" s="58" t="s">
        <v>86</v>
      </c>
      <c r="B21" s="59">
        <v>363232</v>
      </c>
      <c r="C21" s="60">
        <v>352354</v>
      </c>
      <c r="D21" s="61">
        <v>1.0206357056152497</v>
      </c>
      <c r="E21" s="59">
        <v>98337</v>
      </c>
      <c r="F21" s="62">
        <v>1.0062830653991384</v>
      </c>
      <c r="G21" s="63">
        <v>262924</v>
      </c>
      <c r="H21" s="62">
        <v>1.024413811375449</v>
      </c>
      <c r="I21" s="60">
        <v>361261</v>
      </c>
      <c r="J21" s="61">
        <v>1.019414133376225</v>
      </c>
      <c r="K21" s="64">
        <v>0</v>
      </c>
      <c r="L21" s="65">
        <v>57251</v>
      </c>
      <c r="M21" s="61">
        <v>1.382640616320912</v>
      </c>
      <c r="N21" s="65">
        <v>65107</v>
      </c>
      <c r="O21" s="61">
        <v>1.0670304996968059</v>
      </c>
    </row>
    <row r="22" spans="1:15" ht="13.5" thickBot="1">
      <c r="A22" s="42" t="s">
        <v>87</v>
      </c>
      <c r="B22" s="43">
        <v>1049925</v>
      </c>
      <c r="C22" s="44">
        <v>1018496</v>
      </c>
      <c r="D22" s="45">
        <v>1.0328021727775214</v>
      </c>
      <c r="E22" s="43">
        <v>290870</v>
      </c>
      <c r="F22" s="46">
        <v>1.0132089536641609</v>
      </c>
      <c r="G22" s="47">
        <v>758164</v>
      </c>
      <c r="H22" s="46">
        <v>1.0395477437232714</v>
      </c>
      <c r="I22" s="44">
        <v>1049034</v>
      </c>
      <c r="J22" s="45">
        <v>1.0321084534715206</v>
      </c>
      <c r="K22" s="48">
        <v>0</v>
      </c>
      <c r="L22" s="49">
        <v>125799</v>
      </c>
      <c r="M22" s="45">
        <v>1.0754900871170994</v>
      </c>
      <c r="N22" s="49"/>
      <c r="O22" s="45"/>
    </row>
    <row r="23" spans="1:15" ht="13.5" thickBot="1">
      <c r="A23" s="42" t="s">
        <v>95</v>
      </c>
      <c r="B23" s="43">
        <v>4004392</v>
      </c>
      <c r="C23" s="44">
        <v>3884529</v>
      </c>
      <c r="D23" s="45">
        <v>1.0579048454379016</v>
      </c>
      <c r="E23" s="43">
        <v>1132843</v>
      </c>
      <c r="F23" s="46">
        <v>1.0362462015810205</v>
      </c>
      <c r="G23" s="47">
        <v>2867459</v>
      </c>
      <c r="H23" s="46">
        <v>1.062726793958511</v>
      </c>
      <c r="I23" s="44">
        <v>4000302</v>
      </c>
      <c r="J23" s="45">
        <v>1.0550913943483549</v>
      </c>
      <c r="K23" s="48">
        <v>0</v>
      </c>
      <c r="L23" s="49">
        <v>423148</v>
      </c>
      <c r="M23" s="45">
        <v>1.1746475901774958</v>
      </c>
      <c r="N23" s="49">
        <v>65107</v>
      </c>
      <c r="O23" s="45">
        <v>1.0670304996968059</v>
      </c>
    </row>
    <row r="24" spans="1:15" ht="12.75">
      <c r="A24" s="66">
        <v>35065</v>
      </c>
      <c r="B24" s="51">
        <v>361252</v>
      </c>
      <c r="C24" s="52">
        <v>350440</v>
      </c>
      <c r="D24" s="53">
        <v>1.0373918462170226</v>
      </c>
      <c r="E24" s="51">
        <v>94701</v>
      </c>
      <c r="F24" s="54">
        <v>1.0062371166882718</v>
      </c>
      <c r="G24" s="55">
        <v>261810</v>
      </c>
      <c r="H24" s="54">
        <v>1.0479190515454013</v>
      </c>
      <c r="I24" s="52">
        <v>356511</v>
      </c>
      <c r="J24" s="53">
        <v>1.0365138158812857</v>
      </c>
      <c r="K24" s="56">
        <v>0</v>
      </c>
      <c r="L24" s="57">
        <v>49890</v>
      </c>
      <c r="M24" s="53">
        <v>1.4301685586515307</v>
      </c>
      <c r="N24" s="57">
        <v>69848</v>
      </c>
      <c r="O24" s="53">
        <v>1.0697133055623622</v>
      </c>
    </row>
    <row r="25" spans="1:15" ht="12.75">
      <c r="A25" s="26" t="s">
        <v>72</v>
      </c>
      <c r="B25" s="27">
        <v>338433</v>
      </c>
      <c r="C25" s="28">
        <v>328298</v>
      </c>
      <c r="D25" s="29">
        <v>1.0648842712043598</v>
      </c>
      <c r="E25" s="27">
        <v>96193</v>
      </c>
      <c r="F25" s="30">
        <v>1.036227512657546</v>
      </c>
      <c r="G25" s="31">
        <v>244875</v>
      </c>
      <c r="H25" s="30">
        <v>1.0791580914271108</v>
      </c>
      <c r="I25" s="28">
        <v>341068</v>
      </c>
      <c r="J25" s="29">
        <v>1.0666941887703563</v>
      </c>
      <c r="K25" s="32">
        <v>0</v>
      </c>
      <c r="L25" s="33">
        <v>35307</v>
      </c>
      <c r="M25" s="29">
        <v>0.9593250733615911</v>
      </c>
      <c r="N25" s="33">
        <v>67213</v>
      </c>
      <c r="O25" s="29">
        <v>1.0607275309713564</v>
      </c>
    </row>
    <row r="26" spans="1:15" ht="13.5" thickBot="1">
      <c r="A26" s="58" t="s">
        <v>73</v>
      </c>
      <c r="B26" s="59">
        <v>353208</v>
      </c>
      <c r="C26" s="60">
        <v>342633</v>
      </c>
      <c r="D26" s="61">
        <v>1.046291112355257</v>
      </c>
      <c r="E26" s="59">
        <v>91461</v>
      </c>
      <c r="F26" s="62">
        <v>0.9686202660340592</v>
      </c>
      <c r="G26" s="63">
        <v>258220</v>
      </c>
      <c r="H26" s="62">
        <v>1.0473331981342526</v>
      </c>
      <c r="I26" s="60">
        <v>349681</v>
      </c>
      <c r="J26" s="61">
        <v>1.0255356713415098</v>
      </c>
      <c r="K26" s="64">
        <v>0</v>
      </c>
      <c r="L26" s="65">
        <v>38172</v>
      </c>
      <c r="M26" s="61">
        <v>1.0798302687411598</v>
      </c>
      <c r="N26" s="65">
        <v>70740</v>
      </c>
      <c r="O26" s="61">
        <v>1.1795504568798774</v>
      </c>
    </row>
    <row r="27" spans="1:15" ht="13.5" thickBot="1">
      <c r="A27" s="42" t="s">
        <v>89</v>
      </c>
      <c r="B27" s="43">
        <v>1052893</v>
      </c>
      <c r="C27" s="44">
        <v>1021371</v>
      </c>
      <c r="D27" s="45">
        <v>1.049091093875794</v>
      </c>
      <c r="E27" s="43">
        <v>282355</v>
      </c>
      <c r="F27" s="46">
        <v>1.0035078615905149</v>
      </c>
      <c r="G27" s="47">
        <v>764905</v>
      </c>
      <c r="H27" s="46">
        <v>1.0575196218448475</v>
      </c>
      <c r="I27" s="44">
        <v>1047260</v>
      </c>
      <c r="J27" s="45">
        <v>1.042393066771245</v>
      </c>
      <c r="K27" s="48">
        <v>0</v>
      </c>
      <c r="L27" s="49">
        <v>123369</v>
      </c>
      <c r="M27" s="45">
        <v>1.1525719837814608</v>
      </c>
      <c r="N27" s="49"/>
      <c r="O27" s="45"/>
    </row>
    <row r="28" spans="1:15" ht="13.5" thickBot="1">
      <c r="A28" s="67" t="s">
        <v>96</v>
      </c>
      <c r="B28" s="68">
        <v>4053661</v>
      </c>
      <c r="C28" s="69">
        <v>3932320</v>
      </c>
      <c r="D28" s="70">
        <v>1.0527463811738456</v>
      </c>
      <c r="E28" s="68">
        <v>1133830</v>
      </c>
      <c r="F28" s="71">
        <v>1.0252953139510805</v>
      </c>
      <c r="G28" s="72">
        <v>2909063</v>
      </c>
      <c r="H28" s="71">
        <v>1.0574223516578345</v>
      </c>
      <c r="I28" s="69">
        <v>4042893</v>
      </c>
      <c r="J28" s="70">
        <v>1.0482109420251151</v>
      </c>
      <c r="K28" s="73">
        <v>0</v>
      </c>
      <c r="L28" s="74">
        <v>439479</v>
      </c>
      <c r="M28" s="70">
        <v>1.1302541971854168</v>
      </c>
      <c r="N28" s="74">
        <v>70740</v>
      </c>
      <c r="O28" s="70">
        <v>1.1795504568798774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A25" sqref="A2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202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203</v>
      </c>
      <c r="B5" s="43">
        <v>3930368</v>
      </c>
      <c r="C5" s="79">
        <v>0.9769474419174614</v>
      </c>
      <c r="D5" s="43">
        <v>962858</v>
      </c>
      <c r="E5" s="79">
        <v>0.936957678882647</v>
      </c>
      <c r="F5" s="44">
        <v>2052779</v>
      </c>
      <c r="G5" s="79">
        <v>0.9444769068248908</v>
      </c>
      <c r="H5" s="44">
        <v>3015640</v>
      </c>
      <c r="I5" s="79">
        <v>0.942064842791344</v>
      </c>
      <c r="J5" s="44">
        <v>946471</v>
      </c>
      <c r="K5" s="79">
        <v>1.1477244891772267</v>
      </c>
      <c r="L5" s="44">
        <v>3962111</v>
      </c>
      <c r="M5" s="75">
        <v>0.9841929918082264</v>
      </c>
      <c r="N5" s="49">
        <v>119613</v>
      </c>
      <c r="O5" s="45">
        <v>0.7902498001466692</v>
      </c>
    </row>
    <row r="6" spans="1:15" ht="12.75">
      <c r="A6" s="66">
        <v>44197</v>
      </c>
      <c r="B6" s="51">
        <v>378864</v>
      </c>
      <c r="C6" s="84">
        <f>B6/'2020'!B6</f>
        <v>1.0266844074934216</v>
      </c>
      <c r="D6" s="51">
        <v>92922</v>
      </c>
      <c r="E6" s="84">
        <f>D6/'2020'!D6</f>
        <v>1.0284556894777037</v>
      </c>
      <c r="F6" s="51">
        <v>172686</v>
      </c>
      <c r="G6" s="84">
        <f>F6/'2020'!F6</f>
        <v>0.965962040823176</v>
      </c>
      <c r="H6" s="51">
        <v>265608</v>
      </c>
      <c r="I6" s="84">
        <f>H6/'2020'!H6</f>
        <v>0.9869427248608438</v>
      </c>
      <c r="J6" s="51">
        <v>91636</v>
      </c>
      <c r="K6" s="84">
        <f>J6/'2020'!J6</f>
        <v>1.1709324167188437</v>
      </c>
      <c r="L6" s="51">
        <v>357244</v>
      </c>
      <c r="M6" s="84">
        <f>L6/'2020'!L6</f>
        <v>1.0283924566974014</v>
      </c>
      <c r="N6" s="51">
        <v>141083</v>
      </c>
      <c r="O6" s="84">
        <f>N6/'2020'!N6</f>
        <v>0.8155039566245282</v>
      </c>
    </row>
    <row r="7" spans="1:15" ht="12.75">
      <c r="A7" s="26" t="s">
        <v>11</v>
      </c>
      <c r="B7" s="27">
        <v>333442</v>
      </c>
      <c r="C7" s="84">
        <f>B7/'2020'!B7</f>
        <v>0.9721511163460586</v>
      </c>
      <c r="D7" s="27">
        <v>76454</v>
      </c>
      <c r="E7" s="84">
        <f>D7/'2020'!D7</f>
        <v>0.9682501488076393</v>
      </c>
      <c r="F7" s="27">
        <v>169770</v>
      </c>
      <c r="G7" s="84">
        <f>F7/'2020'!F7</f>
        <v>0.9655348916567139</v>
      </c>
      <c r="H7" s="27">
        <v>246223</v>
      </c>
      <c r="I7" s="84">
        <f>H7/'2020'!H7</f>
        <v>0.9663724385869202</v>
      </c>
      <c r="J7" s="27">
        <v>100300</v>
      </c>
      <c r="K7" s="84">
        <f>J7/'2020'!J7</f>
        <v>0.9265931304620956</v>
      </c>
      <c r="L7" s="27">
        <v>346523</v>
      </c>
      <c r="M7" s="84">
        <f>L7/'2020'!L7</f>
        <v>0.9545115236188046</v>
      </c>
      <c r="N7" s="27">
        <v>128000</v>
      </c>
      <c r="O7" s="84">
        <f>N7/'2020'!N7</f>
        <v>0.836836496531705</v>
      </c>
    </row>
    <row r="8" spans="1:15" ht="13.5" thickBot="1">
      <c r="A8" s="58" t="s">
        <v>12</v>
      </c>
      <c r="B8" s="59">
        <v>326724</v>
      </c>
      <c r="C8" s="85">
        <f>B8/'2020'!B8</f>
        <v>0.966458914462689</v>
      </c>
      <c r="D8" s="59">
        <v>77841</v>
      </c>
      <c r="E8" s="85">
        <f>D8/'2020'!D8</f>
        <v>1.007663529624979</v>
      </c>
      <c r="F8" s="59">
        <v>188844</v>
      </c>
      <c r="G8" s="85">
        <f>F8/'2020'!F8</f>
        <v>0.9854975655323213</v>
      </c>
      <c r="H8" s="59">
        <v>266685</v>
      </c>
      <c r="I8" s="85">
        <f>H8/'2020'!H8</f>
        <v>0.9918660180308846</v>
      </c>
      <c r="J8" s="59">
        <v>74470</v>
      </c>
      <c r="K8" s="85">
        <f>J8/'2020'!J8</f>
        <v>1.159625655958517</v>
      </c>
      <c r="L8" s="59">
        <v>341155</v>
      </c>
      <c r="M8" s="85">
        <f>L8/'2020'!L8</f>
        <v>1.0242096003794758</v>
      </c>
      <c r="N8" s="59">
        <v>113569</v>
      </c>
      <c r="O8" s="85">
        <f>N8/'2020'!N8</f>
        <v>0.7191051788439256</v>
      </c>
    </row>
    <row r="9" spans="1:15" ht="13.5" thickBot="1">
      <c r="A9" s="42" t="s">
        <v>25</v>
      </c>
      <c r="B9" s="43">
        <v>1039030</v>
      </c>
      <c r="C9" s="79">
        <f>B9/'2020'!B9</f>
        <v>0.9894826459849496</v>
      </c>
      <c r="D9" s="43">
        <v>247217</v>
      </c>
      <c r="E9" s="79">
        <f>D9/'2020'!D9</f>
        <v>1.0026605992026314</v>
      </c>
      <c r="F9" s="43">
        <v>531300</v>
      </c>
      <c r="G9" s="79">
        <f>F9/'2020'!F9</f>
        <v>0.9726778757432848</v>
      </c>
      <c r="H9" s="43">
        <v>778516</v>
      </c>
      <c r="I9" s="79">
        <f>H9/'2020'!H9</f>
        <v>0.9820014253549196</v>
      </c>
      <c r="J9" s="43">
        <v>266406</v>
      </c>
      <c r="K9" s="79">
        <f>J9/'2020'!J9</f>
        <v>1.062546864281042</v>
      </c>
      <c r="L9" s="43">
        <v>1044922</v>
      </c>
      <c r="M9" s="79">
        <f>L9/'2020'!L9</f>
        <v>1.0013540851109095</v>
      </c>
      <c r="N9" s="49">
        <v>113569</v>
      </c>
      <c r="O9" s="79">
        <f>N9/'2020'!N9</f>
        <v>0.7191051788439256</v>
      </c>
    </row>
    <row r="10" spans="1:15" ht="13.5" thickBot="1">
      <c r="A10" s="67" t="s">
        <v>204</v>
      </c>
      <c r="B10" s="68">
        <v>3919324</v>
      </c>
      <c r="C10" s="79">
        <f>B10/'2020'!B10</f>
        <v>0.967038292192163</v>
      </c>
      <c r="D10" s="68">
        <v>963514</v>
      </c>
      <c r="E10" s="79">
        <f>D10/'2020'!D10</f>
        <v>0.9477025309732424</v>
      </c>
      <c r="F10" s="72">
        <v>2037855</v>
      </c>
      <c r="G10" s="79">
        <f>F10/'2020'!F10</f>
        <v>0.942086236148544</v>
      </c>
      <c r="H10" s="72">
        <v>3001371</v>
      </c>
      <c r="I10" s="79">
        <f>H10/'2020'!H10</f>
        <v>0.9438834572243444</v>
      </c>
      <c r="J10" s="72">
        <v>962153</v>
      </c>
      <c r="K10" s="79">
        <f>J10/'2020'!J10</f>
        <v>1.146557240692258</v>
      </c>
      <c r="L10" s="69">
        <v>3963295</v>
      </c>
      <c r="M10" s="79">
        <f>L10/'2020'!L10</f>
        <v>0.9861449851181071</v>
      </c>
      <c r="N10" s="74">
        <v>113569</v>
      </c>
      <c r="O10" s="79">
        <f>N10/'2020'!N10</f>
        <v>0.7191051788439256</v>
      </c>
    </row>
    <row r="11" spans="1:15" ht="12.75">
      <c r="A11" s="50" t="s">
        <v>13</v>
      </c>
      <c r="B11" s="51">
        <v>354602</v>
      </c>
      <c r="C11" s="84">
        <f>B11/'2020'!B11</f>
        <v>1.120272199967144</v>
      </c>
      <c r="D11" s="51">
        <v>84962</v>
      </c>
      <c r="E11" s="84">
        <f>D11/'2020'!D11</f>
        <v>1.0491855913261463</v>
      </c>
      <c r="F11" s="51">
        <v>184973</v>
      </c>
      <c r="G11" s="84">
        <f>F11/'2020'!F11</f>
        <v>1.0503801795560501</v>
      </c>
      <c r="H11" s="51">
        <v>269935</v>
      </c>
      <c r="I11" s="84">
        <f>H11/'2020'!H11</f>
        <v>1.0500038898397386</v>
      </c>
      <c r="J11" s="51">
        <v>86911</v>
      </c>
      <c r="K11" s="84">
        <f>J11/'2020'!J11</f>
        <v>1.059631797122653</v>
      </c>
      <c r="L11" s="51">
        <f>H11+J11</f>
        <v>356846</v>
      </c>
      <c r="M11" s="84">
        <f>L11/'2020'!L11</f>
        <v>1.0523326452373931</v>
      </c>
      <c r="N11" s="51">
        <v>111324</v>
      </c>
      <c r="O11" s="84">
        <f>N11/'2020'!N11</f>
        <v>0.8224169264638524</v>
      </c>
    </row>
    <row r="12" spans="1:15" ht="12.75">
      <c r="A12" s="26" t="s">
        <v>14</v>
      </c>
      <c r="B12" s="27">
        <v>281588</v>
      </c>
      <c r="C12" s="84">
        <f>B12/'2020'!B12</f>
        <v>0.9999041244251904</v>
      </c>
      <c r="D12" s="27">
        <v>80474</v>
      </c>
      <c r="E12" s="84">
        <f>D12/'2020'!D12</f>
        <v>1.122762469480293</v>
      </c>
      <c r="F12" s="27">
        <v>172772</v>
      </c>
      <c r="G12" s="84">
        <f>F12/'2020'!F12</f>
        <v>1.1558279089370413</v>
      </c>
      <c r="H12" s="27">
        <v>253247</v>
      </c>
      <c r="I12" s="84">
        <f>H12/'2020'!H12</f>
        <v>1.1451160729627319</v>
      </c>
      <c r="J12" s="27">
        <v>34516</v>
      </c>
      <c r="K12" s="84">
        <f>J12/'2020'!J12</f>
        <v>0.7152389241162087</v>
      </c>
      <c r="L12" s="27">
        <f aca="true" t="shared" si="0" ref="L12:L30">H12+J12</f>
        <v>287763</v>
      </c>
      <c r="M12" s="84">
        <f>L12/'2020'!L12</f>
        <v>1.0681150060130953</v>
      </c>
      <c r="N12" s="27">
        <v>105146</v>
      </c>
      <c r="O12" s="84">
        <f>N12/'2020'!N12</f>
        <v>0.7125450651920523</v>
      </c>
    </row>
    <row r="13" spans="1:15" ht="13.5" thickBot="1">
      <c r="A13" s="58" t="s">
        <v>15</v>
      </c>
      <c r="B13" s="59">
        <v>304692</v>
      </c>
      <c r="C13" s="85">
        <f>B13/'2020'!B13</f>
        <v>1.1503671681800163</v>
      </c>
      <c r="D13" s="59">
        <v>80109</v>
      </c>
      <c r="E13" s="85">
        <f>D13/'2020'!D13</f>
        <v>1.2103068485700041</v>
      </c>
      <c r="F13" s="59">
        <v>176096</v>
      </c>
      <c r="G13" s="85">
        <f>F13/'2020'!F13</f>
        <v>1.0468009725186211</v>
      </c>
      <c r="H13" s="59">
        <v>256205</v>
      </c>
      <c r="I13" s="85">
        <f>H13/'2020'!H13</f>
        <v>1.0929687899936864</v>
      </c>
      <c r="J13" s="59">
        <v>62314</v>
      </c>
      <c r="K13" s="85">
        <f>J13/'2020'!J13</f>
        <v>1.6461233654735175</v>
      </c>
      <c r="L13" s="59">
        <f t="shared" si="0"/>
        <v>318519</v>
      </c>
      <c r="M13" s="85">
        <f>L13/'2020'!L13</f>
        <v>1.169877363029673</v>
      </c>
      <c r="N13" s="59">
        <v>91323</v>
      </c>
      <c r="O13" s="85">
        <f>N13/'2020'!N13</f>
        <v>0.6515485541833437</v>
      </c>
    </row>
    <row r="14" spans="1:15" ht="13.5" thickBot="1">
      <c r="A14" s="42" t="s">
        <v>16</v>
      </c>
      <c r="B14" s="43">
        <f>SUM(B11:B13)</f>
        <v>940882</v>
      </c>
      <c r="C14" s="79">
        <f>B14/'2020'!B14</f>
        <v>1.0902304950568473</v>
      </c>
      <c r="D14" s="43">
        <f>SUM(D11:D13)</f>
        <v>245545</v>
      </c>
      <c r="E14" s="79">
        <f>D14/'2020'!D14</f>
        <v>1.122014412158488</v>
      </c>
      <c r="F14" s="43">
        <f>SUM(F11:F13)</f>
        <v>533841</v>
      </c>
      <c r="G14" s="79">
        <f>F14/'2020'!F14</f>
        <v>1.0810809168838584</v>
      </c>
      <c r="H14" s="43">
        <f>SUM(H11:H13)</f>
        <v>779387</v>
      </c>
      <c r="I14" s="79">
        <f>H14/'2020'!H14</f>
        <v>1.0936523884228635</v>
      </c>
      <c r="J14" s="43">
        <f>SUM(J11:J13)</f>
        <v>183741</v>
      </c>
      <c r="K14" s="79">
        <f>J14/'2020'!J14</f>
        <v>1.0928312704822967</v>
      </c>
      <c r="L14" s="43">
        <f t="shared" si="0"/>
        <v>963128</v>
      </c>
      <c r="M14" s="79">
        <f>L14/'2020'!L14</f>
        <v>1.093495644196785</v>
      </c>
      <c r="N14" s="43">
        <f>N13</f>
        <v>91323</v>
      </c>
      <c r="O14" s="79">
        <f>N14/'2020'!N14</f>
        <v>0.6515485541833437</v>
      </c>
    </row>
    <row r="15" spans="1:15" ht="13.5" thickBot="1">
      <c r="A15" s="42" t="s">
        <v>155</v>
      </c>
      <c r="B15" s="43">
        <f>SUM(B6:B8,B11:B13)</f>
        <v>1979912</v>
      </c>
      <c r="C15" s="79">
        <f>B15/'2020'!B15</f>
        <v>1.0349309963064912</v>
      </c>
      <c r="D15" s="43">
        <f>SUM(D6:D8,D11:D13)</f>
        <v>492762</v>
      </c>
      <c r="E15" s="79">
        <f>D15/'2020'!D15</f>
        <v>1.058783336627962</v>
      </c>
      <c r="F15" s="43">
        <f>SUM(F6:F8,F11:F13)</f>
        <v>1065141</v>
      </c>
      <c r="G15" s="79">
        <f>F15/'2020'!F15</f>
        <v>1.0241474500181245</v>
      </c>
      <c r="H15" s="43">
        <f>SUM(H6:H8,H11:H13)</f>
        <v>1557903</v>
      </c>
      <c r="I15" s="79">
        <f>H15/'2020'!H15</f>
        <v>1.0348551345096522</v>
      </c>
      <c r="J15" s="43">
        <f>SUM(J6:J8,J11:J13)</f>
        <v>450147</v>
      </c>
      <c r="K15" s="79">
        <f>J15/'2020'!J15</f>
        <v>1.0747032996941677</v>
      </c>
      <c r="L15" s="43">
        <f t="shared" si="0"/>
        <v>2008050</v>
      </c>
      <c r="M15" s="79">
        <f>L15/'2020'!L15</f>
        <v>1.0435288272857286</v>
      </c>
      <c r="N15" s="43">
        <f>N13</f>
        <v>91323</v>
      </c>
      <c r="O15" s="79">
        <f>N15/'2020'!N15</f>
        <v>0.6515485541833437</v>
      </c>
    </row>
    <row r="16" spans="1:15" ht="12.75">
      <c r="A16" s="50" t="s">
        <v>17</v>
      </c>
      <c r="B16" s="51">
        <v>351090</v>
      </c>
      <c r="C16" s="84">
        <f>B16/'2020'!B16</f>
        <v>1.1134615018679792</v>
      </c>
      <c r="D16" s="51">
        <v>97981</v>
      </c>
      <c r="E16" s="84">
        <f>D16/'2020'!D16</f>
        <v>1.2147408876766674</v>
      </c>
      <c r="F16" s="51">
        <v>169145</v>
      </c>
      <c r="G16" s="84">
        <f>F16/'2020'!F16</f>
        <v>1.0133540223825157</v>
      </c>
      <c r="H16" s="51">
        <v>267126</v>
      </c>
      <c r="I16" s="84">
        <f>H16/'2020'!H16</f>
        <v>1.078965650951627</v>
      </c>
      <c r="J16" s="51">
        <v>64373</v>
      </c>
      <c r="K16" s="84">
        <f>J16/'2020'!J16</f>
        <v>0.7026776260492735</v>
      </c>
      <c r="L16" s="51">
        <f t="shared" si="0"/>
        <v>331499</v>
      </c>
      <c r="M16" s="84">
        <f>L16/'2020'!L16</f>
        <v>0.977334036976653</v>
      </c>
      <c r="N16" s="51">
        <v>110915</v>
      </c>
      <c r="O16" s="84">
        <f>N16/'2020'!N16</f>
        <v>0.9538039505705711</v>
      </c>
    </row>
    <row r="17" spans="1:15" ht="12.75">
      <c r="A17" s="26" t="s">
        <v>18</v>
      </c>
      <c r="B17" s="27">
        <v>366747</v>
      </c>
      <c r="C17" s="84">
        <f>B17/'2020'!B17</f>
        <v>1.0516525489341446</v>
      </c>
      <c r="D17" s="27">
        <v>95674</v>
      </c>
      <c r="E17" s="84">
        <f>D17/'2020'!D17</f>
        <v>1.0881319306226898</v>
      </c>
      <c r="F17" s="27">
        <v>166641</v>
      </c>
      <c r="G17" s="84">
        <f>F17/'2020'!F17</f>
        <v>1.0223625119634838</v>
      </c>
      <c r="H17" s="27">
        <v>262315</v>
      </c>
      <c r="I17" s="84">
        <f>H17/'2020'!H17</f>
        <v>1.0454087142965316</v>
      </c>
      <c r="J17" s="27">
        <v>85072</v>
      </c>
      <c r="K17" s="84">
        <f>J17/'2020'!J17</f>
        <v>1.1614400589785248</v>
      </c>
      <c r="L17" s="27">
        <f t="shared" si="0"/>
        <v>347387</v>
      </c>
      <c r="M17" s="84">
        <f>L17/'2020'!L17</f>
        <v>1.0716264406110412</v>
      </c>
      <c r="N17" s="27">
        <v>130277</v>
      </c>
      <c r="O17" s="84">
        <f>N17/'2020'!N17</f>
        <v>0.9249408941490532</v>
      </c>
    </row>
    <row r="18" spans="1:15" ht="13.5" thickBot="1">
      <c r="A18" s="58" t="s">
        <v>19</v>
      </c>
      <c r="B18" s="59">
        <v>359004</v>
      </c>
      <c r="C18" s="82">
        <f>B18/'2020'!B18</f>
        <v>1.1111475643235849</v>
      </c>
      <c r="D18" s="59">
        <v>88095</v>
      </c>
      <c r="E18" s="82">
        <f>D18/'2020'!D18</f>
        <v>1.1591142338359517</v>
      </c>
      <c r="F18" s="59">
        <v>189391</v>
      </c>
      <c r="G18" s="82">
        <f>F18/'2020'!F18</f>
        <v>1.1674875632624628</v>
      </c>
      <c r="H18" s="59">
        <v>277486</v>
      </c>
      <c r="I18" s="82">
        <f>H18/'2020'!H18</f>
        <v>1.1648112700651487</v>
      </c>
      <c r="J18" s="59">
        <v>85996</v>
      </c>
      <c r="K18" s="82">
        <f>J18/'2020'!J18</f>
        <v>0.936092394439788</v>
      </c>
      <c r="L18" s="59">
        <f t="shared" si="0"/>
        <v>363482</v>
      </c>
      <c r="M18" s="82">
        <f>L18/'2020'!L18</f>
        <v>1.1011569536885284</v>
      </c>
      <c r="N18" s="59">
        <v>125798</v>
      </c>
      <c r="O18" s="82">
        <f>N18/'2020'!N18</f>
        <v>0.9398290649373935</v>
      </c>
    </row>
    <row r="19" spans="1:15" ht="13.5" thickBot="1">
      <c r="A19" s="42" t="s">
        <v>20</v>
      </c>
      <c r="B19" s="43">
        <f>SUM(B16:B18)</f>
        <v>1076841</v>
      </c>
      <c r="C19" s="79">
        <f>B19/'2020'!B19</f>
        <v>1.0908684777554574</v>
      </c>
      <c r="D19" s="43">
        <f>SUM(D16:D18)</f>
        <v>281750</v>
      </c>
      <c r="E19" s="79">
        <f>D19/'2020'!D19</f>
        <v>1.151941844824132</v>
      </c>
      <c r="F19" s="43">
        <f>SUM(F16:F18)</f>
        <v>525177</v>
      </c>
      <c r="G19" s="79">
        <f>F19/'2020'!F19</f>
        <v>1.0671444507887096</v>
      </c>
      <c r="H19" s="43">
        <f>SUM(H16:H18)</f>
        <v>806927</v>
      </c>
      <c r="I19" s="79">
        <f>H19/'2020'!H19</f>
        <v>1.09529523388094</v>
      </c>
      <c r="J19" s="43">
        <f>SUM(J16:J18)</f>
        <v>235441</v>
      </c>
      <c r="K19" s="79">
        <f>J19/'2020'!J19</f>
        <v>0.9170941669101178</v>
      </c>
      <c r="L19" s="43">
        <f t="shared" si="0"/>
        <v>1042368</v>
      </c>
      <c r="M19" s="79">
        <f>L19/'2020'!L19</f>
        <v>1.0492447500921036</v>
      </c>
      <c r="N19" s="43">
        <f>N18</f>
        <v>125798</v>
      </c>
      <c r="O19" s="79">
        <f>N19/'2020'!N19</f>
        <v>0.9398290649373935</v>
      </c>
    </row>
    <row r="20" spans="1:15" ht="12.75">
      <c r="A20" s="50" t="s">
        <v>21</v>
      </c>
      <c r="B20" s="19">
        <v>362452</v>
      </c>
      <c r="C20" s="84">
        <f>B20/'2020'!B20</f>
        <v>1.120505020527279</v>
      </c>
      <c r="D20" s="19">
        <v>82780</v>
      </c>
      <c r="E20" s="84">
        <f>D20/'2020'!D20</f>
        <v>1.0951473778906704</v>
      </c>
      <c r="F20" s="19">
        <v>181104</v>
      </c>
      <c r="G20" s="84">
        <f>F20/'2020'!F20</f>
        <v>1.0784557759529325</v>
      </c>
      <c r="H20" s="19">
        <v>263884</v>
      </c>
      <c r="I20" s="84">
        <f>H20/'2020'!H20</f>
        <v>1.0836324214226465</v>
      </c>
      <c r="J20" s="19">
        <v>87822</v>
      </c>
      <c r="K20" s="84">
        <f>J20/'2020'!J20</f>
        <v>0.8786065868982352</v>
      </c>
      <c r="L20" s="19">
        <f t="shared" si="0"/>
        <v>351706</v>
      </c>
      <c r="M20" s="84">
        <f>L20/'2020'!L20</f>
        <v>1.0246500313187374</v>
      </c>
      <c r="N20" s="19">
        <v>136543</v>
      </c>
      <c r="O20" s="84">
        <f>N20/'2020'!N20</f>
        <v>1.1993447403555617</v>
      </c>
    </row>
    <row r="21" spans="1:15" ht="12.75">
      <c r="A21" s="26" t="s">
        <v>22</v>
      </c>
      <c r="B21" s="51">
        <v>352171</v>
      </c>
      <c r="C21" s="84">
        <f>B21/'2020'!B21</f>
        <v>1.0417503557092442</v>
      </c>
      <c r="D21" s="51">
        <v>87597</v>
      </c>
      <c r="E21" s="84">
        <f>D21/'2020'!D21</f>
        <v>1.0086242630803242</v>
      </c>
      <c r="F21" s="51">
        <v>179696</v>
      </c>
      <c r="G21" s="84">
        <f>F21/'2020'!F21</f>
        <v>1.0734976970363157</v>
      </c>
      <c r="H21" s="51">
        <v>267293</v>
      </c>
      <c r="I21" s="84">
        <f>H21/'2020'!H21</f>
        <v>1.0513371171447563</v>
      </c>
      <c r="J21" s="51">
        <v>121890</v>
      </c>
      <c r="K21" s="84">
        <f>J21/'2020'!J21</f>
        <v>1.421325124186665</v>
      </c>
      <c r="L21" s="51">
        <f t="shared" si="0"/>
        <v>389183</v>
      </c>
      <c r="M21" s="84">
        <f>L21/'2020'!L21</f>
        <v>1.1446592489977911</v>
      </c>
      <c r="N21" s="51">
        <v>99531</v>
      </c>
      <c r="O21" s="84">
        <f>N21/'2020'!N21</f>
        <v>0.8894240650551807</v>
      </c>
    </row>
    <row r="22" spans="1:15" ht="13.5" thickBot="1">
      <c r="A22" s="58" t="s">
        <v>23</v>
      </c>
      <c r="B22" s="59">
        <v>387439</v>
      </c>
      <c r="C22" s="85">
        <f>B22/'2020'!B22</f>
        <v>1.0510753855002009</v>
      </c>
      <c r="D22" s="59">
        <v>95596</v>
      </c>
      <c r="E22" s="85">
        <f>D22/'2020'!D22</f>
        <v>1.057115369729407</v>
      </c>
      <c r="F22" s="59">
        <v>184789</v>
      </c>
      <c r="G22" s="85">
        <f>F22/'2020'!F22</f>
        <v>0.9972584553446628</v>
      </c>
      <c r="H22" s="59">
        <v>280385</v>
      </c>
      <c r="I22" s="85">
        <f>H22/'2020'!H22</f>
        <v>1.0168861454544136</v>
      </c>
      <c r="J22" s="59">
        <v>70764</v>
      </c>
      <c r="K22" s="85">
        <f>J22/'2020'!J22</f>
        <v>0.8308071617258586</v>
      </c>
      <c r="L22" s="59">
        <f t="shared" si="0"/>
        <v>351149</v>
      </c>
      <c r="M22" s="85">
        <f>L22/'2020'!L22</f>
        <v>0.9729706514751846</v>
      </c>
      <c r="N22" s="59">
        <v>99531</v>
      </c>
      <c r="O22" s="85">
        <f>N22/'2020'!N22</f>
        <v>0.8321085500739887</v>
      </c>
    </row>
    <row r="23" spans="1:15" ht="13.5" thickBot="1">
      <c r="A23" s="42" t="s">
        <v>24</v>
      </c>
      <c r="B23" s="43">
        <f>SUM(B20:B22)</f>
        <v>1102062</v>
      </c>
      <c r="C23" s="79">
        <f>B23/'2020'!B23</f>
        <v>1.069816656166486</v>
      </c>
      <c r="D23" s="43">
        <f>SUM(D20:D22)</f>
        <v>265973</v>
      </c>
      <c r="E23" s="79">
        <f>D23/'2020'!D23</f>
        <v>1.0518296179414475</v>
      </c>
      <c r="F23" s="43">
        <f>SUM(F20:F22)</f>
        <v>545589</v>
      </c>
      <c r="G23" s="79">
        <f>F23/'2020'!F23</f>
        <v>1.0479621373787742</v>
      </c>
      <c r="H23" s="43">
        <f>SUM(H20:H22)</f>
        <v>811562</v>
      </c>
      <c r="I23" s="79">
        <f>H23/'2020'!H23</f>
        <v>1.0492237759344683</v>
      </c>
      <c r="J23" s="43">
        <f>SUM(J20:J22)</f>
        <v>280476</v>
      </c>
      <c r="K23" s="79">
        <f>J23/'2020'!J23</f>
        <v>1.0353908796591962</v>
      </c>
      <c r="L23" s="43">
        <f t="shared" si="0"/>
        <v>1092038</v>
      </c>
      <c r="M23" s="79">
        <f>L23/'2020'!L23</f>
        <v>1.0456358192491793</v>
      </c>
      <c r="N23" s="43">
        <f>N22</f>
        <v>99531</v>
      </c>
      <c r="O23" s="79">
        <f>N23/'2020'!N23</f>
        <v>0.8321085500739887</v>
      </c>
    </row>
    <row r="24" spans="1:15" ht="13.5" thickBot="1">
      <c r="A24" s="42" t="s">
        <v>156</v>
      </c>
      <c r="B24" s="43">
        <f>SUM(B23,B19)</f>
        <v>2178903</v>
      </c>
      <c r="C24" s="79">
        <f>B24/'2020'!B24</f>
        <v>1.0801181986455042</v>
      </c>
      <c r="D24" s="43">
        <f>SUM(D23,D19)</f>
        <v>547723</v>
      </c>
      <c r="E24" s="79">
        <f>D24/'2020'!D24</f>
        <v>1.1010525596336547</v>
      </c>
      <c r="F24" s="43">
        <f>SUM(F23,F19)</f>
        <v>1070766</v>
      </c>
      <c r="G24" s="79">
        <f>F24/'2020'!F24</f>
        <v>1.0572835205459974</v>
      </c>
      <c r="H24" s="43">
        <f>SUM(H23,H19)</f>
        <v>1618489</v>
      </c>
      <c r="I24" s="79">
        <f>H24/'2020'!H24</f>
        <v>1.0716986854137407</v>
      </c>
      <c r="J24" s="43">
        <f>SUM(J23,J19)</f>
        <v>515917</v>
      </c>
      <c r="K24" s="79">
        <f>J24/'2020'!J24</f>
        <v>0.9778303835758717</v>
      </c>
      <c r="L24" s="43">
        <f t="shared" si="0"/>
        <v>2134406</v>
      </c>
      <c r="M24" s="79">
        <f>L24/'2020'!L24</f>
        <v>1.0473951859410753</v>
      </c>
      <c r="N24" s="43">
        <f>N22</f>
        <v>99531</v>
      </c>
      <c r="O24" s="79">
        <f>N24/'2020'!N24</f>
        <v>0.8321085500739887</v>
      </c>
    </row>
    <row r="25" spans="1:15" ht="13.5" thickBot="1">
      <c r="A25" s="42" t="s">
        <v>207</v>
      </c>
      <c r="B25" s="43">
        <f>SUM(B15,B24)</f>
        <v>4158815</v>
      </c>
      <c r="C25" s="79">
        <f>B25/'2020'!B25</f>
        <v>1.058123565019866</v>
      </c>
      <c r="D25" s="43">
        <f>SUM(D15,D24)</f>
        <v>1040485</v>
      </c>
      <c r="E25" s="79">
        <f>D25/'2020'!D25</f>
        <v>1.0806214415832864</v>
      </c>
      <c r="F25" s="43">
        <f>SUM(F15,F24)</f>
        <v>2135907</v>
      </c>
      <c r="G25" s="79">
        <f>F25/'2020'!F25</f>
        <v>1.0404953480135952</v>
      </c>
      <c r="H25" s="43">
        <f>SUM(H15,H24)</f>
        <v>3176392</v>
      </c>
      <c r="I25" s="79">
        <f>H25/'2020'!H25</f>
        <v>1.0533060975447999</v>
      </c>
      <c r="J25" s="43">
        <f>SUM(J15,J24)</f>
        <v>966064</v>
      </c>
      <c r="K25" s="79">
        <f>J25/'2020'!J25</f>
        <v>1.0207011097011953</v>
      </c>
      <c r="L25" s="43">
        <f t="shared" si="0"/>
        <v>4142456</v>
      </c>
      <c r="M25" s="79">
        <f>L25/'2020'!L25</f>
        <v>1.045517402213113</v>
      </c>
      <c r="N25" s="43">
        <f>N22</f>
        <v>99531</v>
      </c>
      <c r="O25" s="79">
        <f>N25/'2020'!N25</f>
        <v>0.8321085500739887</v>
      </c>
    </row>
    <row r="26" spans="1:15" ht="12.75">
      <c r="A26" s="66">
        <v>44562</v>
      </c>
      <c r="B26" s="51">
        <v>391628</v>
      </c>
      <c r="C26" s="84">
        <f>B26/'2020'!B26</f>
        <v>1.033690189619494</v>
      </c>
      <c r="D26" s="51">
        <v>95676</v>
      </c>
      <c r="E26" s="84">
        <f>D26/'2020'!D26</f>
        <v>1.0296377607025247</v>
      </c>
      <c r="F26" s="51">
        <v>181271</v>
      </c>
      <c r="G26" s="84">
        <f>F26/'2020'!F26</f>
        <v>1.0497145107304588</v>
      </c>
      <c r="H26" s="51">
        <v>276947</v>
      </c>
      <c r="I26" s="84">
        <f>H26/'2020'!H26</f>
        <v>1.0426907322068613</v>
      </c>
      <c r="J26" s="51">
        <v>85959</v>
      </c>
      <c r="K26" s="84">
        <f>J26/'2020'!J26</f>
        <v>0.9380483652712908</v>
      </c>
      <c r="L26" s="51">
        <f t="shared" si="0"/>
        <v>362906</v>
      </c>
      <c r="M26" s="84">
        <f>L26/'2020'!L26</f>
        <v>1.0158491115316142</v>
      </c>
      <c r="N26" s="51">
        <v>164545</v>
      </c>
      <c r="O26" s="84">
        <f>N26/'2020'!N26</f>
        <v>1.1662992706421043</v>
      </c>
    </row>
    <row r="27" spans="1:15" ht="12.75">
      <c r="A27" s="26" t="s">
        <v>11</v>
      </c>
      <c r="B27" s="27">
        <v>349931</v>
      </c>
      <c r="C27" s="84">
        <f>B27/'2020'!B27</f>
        <v>1.0494508790134416</v>
      </c>
      <c r="D27" s="27">
        <v>79011</v>
      </c>
      <c r="E27" s="84">
        <f>D27/'2020'!D27</f>
        <v>1.0334449472885656</v>
      </c>
      <c r="F27" s="27">
        <v>169452</v>
      </c>
      <c r="G27" s="84">
        <f>F27/'2020'!F27</f>
        <v>0.9981268775402015</v>
      </c>
      <c r="H27" s="27">
        <v>248463</v>
      </c>
      <c r="I27" s="84">
        <f>H27/'2020'!H27</f>
        <v>1.0090974441867737</v>
      </c>
      <c r="J27" s="27">
        <v>90684</v>
      </c>
      <c r="K27" s="84">
        <f>J27/'2020'!J27</f>
        <v>0.9041276171485544</v>
      </c>
      <c r="L27" s="27">
        <f t="shared" si="0"/>
        <v>339147</v>
      </c>
      <c r="M27" s="84">
        <f>L27/'2020'!L27</f>
        <v>0.9787142556193961</v>
      </c>
      <c r="N27" s="27">
        <v>164545</v>
      </c>
      <c r="O27" s="84">
        <f>N27/'2020'!N27</f>
        <v>1.2855078125</v>
      </c>
    </row>
    <row r="28" spans="1:15" ht="13.5" thickBot="1">
      <c r="A28" s="58" t="s">
        <v>12</v>
      </c>
      <c r="B28" s="59">
        <v>347237</v>
      </c>
      <c r="C28" s="85">
        <f>B28/'2020'!B28</f>
        <v>1.0627838787478117</v>
      </c>
      <c r="D28" s="59">
        <v>83025</v>
      </c>
      <c r="E28" s="85">
        <f>D28/'2020'!D28</f>
        <v>1.0665972944849116</v>
      </c>
      <c r="F28" s="59">
        <v>199937</v>
      </c>
      <c r="G28" s="85">
        <f>F28/'2020'!F28</f>
        <v>1.058741606828917</v>
      </c>
      <c r="H28" s="59">
        <v>282962</v>
      </c>
      <c r="I28" s="85">
        <f>H28/'2020'!H28</f>
        <v>1.061034553874421</v>
      </c>
      <c r="J28" s="59">
        <v>98236</v>
      </c>
      <c r="K28" s="85">
        <f>J28/'2020'!J28</f>
        <v>1.3191352222371424</v>
      </c>
      <c r="L28" s="59">
        <f t="shared" si="0"/>
        <v>381198</v>
      </c>
      <c r="M28" s="85">
        <f>L28/'2020'!L28</f>
        <v>1.1173748003107091</v>
      </c>
      <c r="N28" s="59">
        <v>141370</v>
      </c>
      <c r="O28" s="85">
        <f>N28/'2020'!N28</f>
        <v>1.2447939138321196</v>
      </c>
    </row>
    <row r="29" spans="1:15" ht="13.5" thickBot="1">
      <c r="A29" s="42" t="s">
        <v>28</v>
      </c>
      <c r="B29" s="43">
        <f>SUM(B26:B28)</f>
        <v>1088796</v>
      </c>
      <c r="C29" s="79">
        <f>B29/'2020'!B29</f>
        <v>1.0478965958634496</v>
      </c>
      <c r="D29" s="43">
        <f>SUM(D26:D28)</f>
        <v>257712</v>
      </c>
      <c r="E29" s="79">
        <f>D29/'2020'!D29</f>
        <v>1.0424525821444317</v>
      </c>
      <c r="F29" s="43">
        <f>SUM(F26:F28)</f>
        <v>550660</v>
      </c>
      <c r="G29" s="79">
        <f>F29/'2020'!F29</f>
        <v>1.0364389233954452</v>
      </c>
      <c r="H29" s="43">
        <f>SUM(H26:H28)</f>
        <v>808372</v>
      </c>
      <c r="I29" s="79">
        <f>H29/'2020'!H29</f>
        <v>1.0383498861937326</v>
      </c>
      <c r="J29" s="43">
        <f>SUM(J26:J28)</f>
        <v>274879</v>
      </c>
      <c r="K29" s="79">
        <f>J29/'2020'!J29</f>
        <v>1.0318048392303476</v>
      </c>
      <c r="L29" s="43">
        <f t="shared" si="0"/>
        <v>1083251</v>
      </c>
      <c r="M29" s="79">
        <f>L29/'2020'!L29</f>
        <v>1.036681206826921</v>
      </c>
      <c r="N29" s="43">
        <f>N28</f>
        <v>141370</v>
      </c>
      <c r="O29" s="79">
        <f>N29/'2020'!N29</f>
        <v>1.2447939138321196</v>
      </c>
    </row>
    <row r="30" spans="1:15" ht="13.5" thickBot="1">
      <c r="A30" s="67" t="s">
        <v>210</v>
      </c>
      <c r="B30" s="68">
        <f>SUM(B11:B13,B16:B18,B20:B22,B26:B28)</f>
        <v>4208581</v>
      </c>
      <c r="C30" s="79">
        <f>B30/'2020'!B30</f>
        <v>1.0738027782342057</v>
      </c>
      <c r="D30" s="68">
        <f>SUM(D11:D13,D16:D18,D20:D22,D26:D28)</f>
        <v>1050980</v>
      </c>
      <c r="E30" s="79">
        <f>D30/'2020'!D30</f>
        <v>1.0907781308834121</v>
      </c>
      <c r="F30" s="68">
        <f>SUM(F11:F13,F16:F18,F20:F22,F26:F28)</f>
        <v>2155267</v>
      </c>
      <c r="G30" s="79">
        <f>F30/'2020'!F30</f>
        <v>1.0576154829465296</v>
      </c>
      <c r="H30" s="68">
        <f>SUM(H11:H13,H16:H18,H20:H22,H26:H28)</f>
        <v>3206248</v>
      </c>
      <c r="I30" s="79">
        <f>H30/'2020'!H30</f>
        <v>1.0682611379932705</v>
      </c>
      <c r="J30" s="68">
        <f>SUM(J11:J13,J16:J18,J20:J22,J26:J28)</f>
        <v>974537</v>
      </c>
      <c r="K30" s="79">
        <f>J30/'2020'!J30</f>
        <v>1.012871133800965</v>
      </c>
      <c r="L30" s="68">
        <f t="shared" si="0"/>
        <v>4180785</v>
      </c>
      <c r="M30" s="79">
        <f>L30/'2020'!L30</f>
        <v>1.0548760564126567</v>
      </c>
      <c r="N30" s="68">
        <f>N28</f>
        <v>141370</v>
      </c>
      <c r="O30" s="79">
        <f>N30/'2020'!N30</f>
        <v>1.2447939138321196</v>
      </c>
    </row>
  </sheetData>
  <sheetProtection/>
  <mergeCells count="5">
    <mergeCell ref="A1:O1"/>
    <mergeCell ref="A3:A4"/>
    <mergeCell ref="B3:C3"/>
    <mergeCell ref="D3:M3"/>
    <mergeCell ref="N3:O3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1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25390625" style="0" customWidth="1"/>
    <col min="12" max="12" width="7.875" style="0" customWidth="1"/>
    <col min="13" max="13" width="6.125" style="0" customWidth="1"/>
    <col min="14" max="14" width="7.125" style="0" customWidth="1"/>
    <col min="15" max="15" width="6.125" style="0" customWidth="1"/>
  </cols>
  <sheetData>
    <row r="1" spans="1:15" ht="12.75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101</v>
      </c>
      <c r="B5" s="11">
        <v>3777034</v>
      </c>
      <c r="C5" s="12">
        <v>3663990</v>
      </c>
      <c r="D5" s="13">
        <v>0.9768685708492317</v>
      </c>
      <c r="E5" s="11">
        <v>1045365</v>
      </c>
      <c r="F5" s="14">
        <v>0.9603076688471972</v>
      </c>
      <c r="G5" s="15">
        <v>2729689</v>
      </c>
      <c r="H5" s="14">
        <v>0.9842140047615425</v>
      </c>
      <c r="I5" s="12">
        <v>3775054</v>
      </c>
      <c r="J5" s="13">
        <v>0.9774756579676461</v>
      </c>
      <c r="K5" s="16">
        <v>0</v>
      </c>
      <c r="L5" s="17">
        <v>364071</v>
      </c>
      <c r="M5" s="13">
        <v>1.2365324067941676</v>
      </c>
      <c r="N5" s="17">
        <v>67234</v>
      </c>
      <c r="O5" s="13">
        <v>1.0303429674809208</v>
      </c>
    </row>
    <row r="6" spans="1:15" ht="12.75">
      <c r="A6" s="18">
        <v>34335</v>
      </c>
      <c r="B6" s="19">
        <v>329392</v>
      </c>
      <c r="C6" s="20">
        <v>319527</v>
      </c>
      <c r="D6" s="21">
        <v>0.9694301295842297</v>
      </c>
      <c r="E6" s="19">
        <v>90823</v>
      </c>
      <c r="F6" s="22">
        <v>1.0112230696431554</v>
      </c>
      <c r="G6" s="23">
        <v>232837</v>
      </c>
      <c r="H6" s="22">
        <v>0.9457421962265684</v>
      </c>
      <c r="I6" s="20">
        <v>323660</v>
      </c>
      <c r="J6" s="21">
        <v>0.9632451415136454</v>
      </c>
      <c r="K6" s="24">
        <v>0</v>
      </c>
      <c r="L6" s="25">
        <v>28851</v>
      </c>
      <c r="M6" s="21">
        <v>0.8281236545251012</v>
      </c>
      <c r="N6" s="25">
        <v>72966</v>
      </c>
      <c r="O6" s="21">
        <v>1.0571258855743737</v>
      </c>
    </row>
    <row r="7" spans="1:15" ht="12.75">
      <c r="A7" s="26" t="s">
        <v>72</v>
      </c>
      <c r="B7" s="27">
        <v>300686</v>
      </c>
      <c r="C7" s="28">
        <v>291685</v>
      </c>
      <c r="D7" s="29">
        <v>0.9527651120271996</v>
      </c>
      <c r="E7" s="27">
        <v>86779</v>
      </c>
      <c r="F7" s="30">
        <v>0.9947841437971433</v>
      </c>
      <c r="G7" s="31">
        <v>213392</v>
      </c>
      <c r="H7" s="30">
        <v>0.9454464898872422</v>
      </c>
      <c r="I7" s="28">
        <v>300171</v>
      </c>
      <c r="J7" s="29">
        <v>0.959199716238628</v>
      </c>
      <c r="K7" s="32">
        <v>0</v>
      </c>
      <c r="L7" s="33">
        <v>16369</v>
      </c>
      <c r="M7" s="29">
        <v>0.4679397387153026</v>
      </c>
      <c r="N7" s="33">
        <v>73481</v>
      </c>
      <c r="O7" s="29">
        <v>1.025168464081923</v>
      </c>
    </row>
    <row r="8" spans="1:15" ht="13.5" thickBot="1">
      <c r="A8" s="34" t="s">
        <v>73</v>
      </c>
      <c r="B8" s="35">
        <v>308198</v>
      </c>
      <c r="C8" s="36">
        <v>298973</v>
      </c>
      <c r="D8" s="37">
        <v>0.9651606680383186</v>
      </c>
      <c r="E8" s="35">
        <v>91127</v>
      </c>
      <c r="F8" s="38">
        <v>1.0386855573159472</v>
      </c>
      <c r="G8" s="39">
        <v>224192</v>
      </c>
      <c r="H8" s="38">
        <v>0.9639557132107922</v>
      </c>
      <c r="I8" s="36">
        <v>315319</v>
      </c>
      <c r="J8" s="37">
        <v>0.9844243665471983</v>
      </c>
      <c r="K8" s="40">
        <v>0</v>
      </c>
      <c r="L8" s="41">
        <v>33220</v>
      </c>
      <c r="M8" s="37">
        <v>0.9068573924437651</v>
      </c>
      <c r="N8" s="41">
        <v>66360</v>
      </c>
      <c r="O8" s="37">
        <v>0.9387200814802241</v>
      </c>
    </row>
    <row r="9" spans="1:15" ht="13.5" thickBot="1">
      <c r="A9" s="10" t="s">
        <v>74</v>
      </c>
      <c r="B9" s="11">
        <v>938276</v>
      </c>
      <c r="C9" s="12">
        <v>910185</v>
      </c>
      <c r="D9" s="13">
        <v>0.9626354911023448</v>
      </c>
      <c r="E9" s="11">
        <v>268729</v>
      </c>
      <c r="F9" s="14">
        <v>1.0149066024125506</v>
      </c>
      <c r="G9" s="15">
        <v>670421</v>
      </c>
      <c r="H9" s="14">
        <v>0.9516604563682175</v>
      </c>
      <c r="I9" s="12">
        <v>939150</v>
      </c>
      <c r="J9" s="13">
        <v>0.9689380628667114</v>
      </c>
      <c r="K9" s="16">
        <v>0</v>
      </c>
      <c r="L9" s="17">
        <v>78440</v>
      </c>
      <c r="M9" s="13">
        <v>0.7368579265772367</v>
      </c>
      <c r="N9" s="17"/>
      <c r="O9" s="13"/>
    </row>
    <row r="10" spans="1:15" ht="13.5" thickBot="1">
      <c r="A10" s="42" t="s">
        <v>102</v>
      </c>
      <c r="B10" s="43">
        <v>3740615</v>
      </c>
      <c r="C10" s="44">
        <v>3628654</v>
      </c>
      <c r="D10" s="45">
        <v>0.9740487334891381</v>
      </c>
      <c r="E10" s="43">
        <v>1049312</v>
      </c>
      <c r="F10" s="46">
        <v>0.9738629424004662</v>
      </c>
      <c r="G10" s="47">
        <v>2695635</v>
      </c>
      <c r="H10" s="46">
        <v>0.9764430203124751</v>
      </c>
      <c r="I10" s="44">
        <v>3744947</v>
      </c>
      <c r="J10" s="45">
        <v>0.9757187201515733</v>
      </c>
      <c r="K10" s="48">
        <v>0</v>
      </c>
      <c r="L10" s="49">
        <v>336059</v>
      </c>
      <c r="M10" s="45">
        <v>1.0149620211111279</v>
      </c>
      <c r="N10" s="49">
        <v>66360</v>
      </c>
      <c r="O10" s="45">
        <v>0.9387200814802241</v>
      </c>
    </row>
    <row r="11" spans="1:15" ht="12.75">
      <c r="A11" s="50" t="s">
        <v>76</v>
      </c>
      <c r="B11" s="51">
        <v>308082</v>
      </c>
      <c r="C11" s="52">
        <v>298860</v>
      </c>
      <c r="D11" s="53">
        <v>0.9813685172856456</v>
      </c>
      <c r="E11" s="51">
        <v>86169</v>
      </c>
      <c r="F11" s="54">
        <v>0.9889705038448295</v>
      </c>
      <c r="G11" s="55">
        <v>222071</v>
      </c>
      <c r="H11" s="54">
        <v>0.9631391768226569</v>
      </c>
      <c r="I11" s="52">
        <v>308240</v>
      </c>
      <c r="J11" s="53">
        <v>0.9702234812716399</v>
      </c>
      <c r="K11" s="56">
        <v>0</v>
      </c>
      <c r="L11" s="57">
        <v>32635</v>
      </c>
      <c r="M11" s="53">
        <v>0.8450284826514759</v>
      </c>
      <c r="N11" s="57">
        <v>66202</v>
      </c>
      <c r="O11" s="53">
        <v>0.989226424398189</v>
      </c>
    </row>
    <row r="12" spans="1:15" ht="12.75">
      <c r="A12" s="26" t="s">
        <v>77</v>
      </c>
      <c r="B12" s="27">
        <v>295808</v>
      </c>
      <c r="C12" s="28">
        <v>286956</v>
      </c>
      <c r="D12" s="29">
        <v>0.9827345060713277</v>
      </c>
      <c r="E12" s="27">
        <v>88807</v>
      </c>
      <c r="F12" s="30">
        <v>1.0111237618125926</v>
      </c>
      <c r="G12" s="31">
        <v>204079</v>
      </c>
      <c r="H12" s="30">
        <v>0.9596311552495956</v>
      </c>
      <c r="I12" s="28">
        <v>292886</v>
      </c>
      <c r="J12" s="29">
        <v>0.97468169081579</v>
      </c>
      <c r="K12" s="32">
        <v>0</v>
      </c>
      <c r="L12" s="33">
        <v>30271</v>
      </c>
      <c r="M12" s="29">
        <v>0.8742779574861368</v>
      </c>
      <c r="N12" s="33">
        <v>69124</v>
      </c>
      <c r="O12" s="29">
        <v>1.0250615416555446</v>
      </c>
    </row>
    <row r="13" spans="1:15" ht="13.5" thickBot="1">
      <c r="A13" s="58" t="s">
        <v>78</v>
      </c>
      <c r="B13" s="59">
        <v>293961</v>
      </c>
      <c r="C13" s="60">
        <v>285166</v>
      </c>
      <c r="D13" s="61">
        <v>0.9956679311746376</v>
      </c>
      <c r="E13" s="59">
        <v>90732</v>
      </c>
      <c r="F13" s="62">
        <v>1.0539570434560386</v>
      </c>
      <c r="G13" s="63">
        <v>207927</v>
      </c>
      <c r="H13" s="62">
        <v>0.973956259631734</v>
      </c>
      <c r="I13" s="60">
        <v>298659</v>
      </c>
      <c r="J13" s="61">
        <v>0.9969456628412345</v>
      </c>
      <c r="K13" s="64">
        <v>0</v>
      </c>
      <c r="L13" s="65">
        <v>13772</v>
      </c>
      <c r="M13" s="61">
        <v>0.7144635816559453</v>
      </c>
      <c r="N13" s="65">
        <v>64426</v>
      </c>
      <c r="O13" s="61">
        <v>1.021014263074485</v>
      </c>
    </row>
    <row r="14" spans="1:15" ht="13.5" thickBot="1">
      <c r="A14" s="42" t="s">
        <v>79</v>
      </c>
      <c r="B14" s="43">
        <v>897851</v>
      </c>
      <c r="C14" s="44">
        <v>870982</v>
      </c>
      <c r="D14" s="45">
        <v>0.9864586629399149</v>
      </c>
      <c r="E14" s="43">
        <v>265708</v>
      </c>
      <c r="F14" s="46">
        <v>1.0178550222756821</v>
      </c>
      <c r="G14" s="47">
        <v>634077</v>
      </c>
      <c r="H14" s="46">
        <v>0.9655196042154888</v>
      </c>
      <c r="I14" s="44">
        <v>899785</v>
      </c>
      <c r="J14" s="45">
        <v>0.9804057234508068</v>
      </c>
      <c r="K14" s="48">
        <v>0</v>
      </c>
      <c r="L14" s="49">
        <v>76678</v>
      </c>
      <c r="M14" s="45">
        <v>0.8287721573713792</v>
      </c>
      <c r="N14" s="49"/>
      <c r="O14" s="45"/>
    </row>
    <row r="15" spans="1:15" ht="12.75">
      <c r="A15" s="50" t="s">
        <v>80</v>
      </c>
      <c r="B15" s="51">
        <v>312553</v>
      </c>
      <c r="C15" s="52">
        <v>303201</v>
      </c>
      <c r="D15" s="53">
        <v>1.002527544785335</v>
      </c>
      <c r="E15" s="51">
        <v>94408</v>
      </c>
      <c r="F15" s="54">
        <v>1.0456665005261117</v>
      </c>
      <c r="G15" s="55">
        <v>219662</v>
      </c>
      <c r="H15" s="54">
        <v>0.9902713912181048</v>
      </c>
      <c r="I15" s="52">
        <v>314070</v>
      </c>
      <c r="J15" s="53">
        <v>1.0062959580910271</v>
      </c>
      <c r="K15" s="56">
        <v>0</v>
      </c>
      <c r="L15" s="57">
        <v>38750</v>
      </c>
      <c r="M15" s="53">
        <v>1.5264920228481387</v>
      </c>
      <c r="N15" s="57">
        <v>62909</v>
      </c>
      <c r="O15" s="53">
        <v>1.002374123645634</v>
      </c>
    </row>
    <row r="16" spans="1:15" ht="12.75">
      <c r="A16" s="26" t="s">
        <v>81</v>
      </c>
      <c r="B16" s="27">
        <v>300407</v>
      </c>
      <c r="C16" s="28">
        <v>291417</v>
      </c>
      <c r="D16" s="29">
        <v>1.0051763367463027</v>
      </c>
      <c r="E16" s="27">
        <v>86312</v>
      </c>
      <c r="F16" s="30">
        <v>1.0452305121280745</v>
      </c>
      <c r="G16" s="31">
        <v>216038</v>
      </c>
      <c r="H16" s="30">
        <v>1.0036748479653608</v>
      </c>
      <c r="I16" s="28">
        <v>302350</v>
      </c>
      <c r="J16" s="29">
        <v>1.0151968948103578</v>
      </c>
      <c r="K16" s="32">
        <v>0</v>
      </c>
      <c r="L16" s="33">
        <v>29329</v>
      </c>
      <c r="M16" s="29">
        <v>1.0611838772704247</v>
      </c>
      <c r="N16" s="33">
        <v>60966</v>
      </c>
      <c r="O16" s="29">
        <v>0.9556398520283403</v>
      </c>
    </row>
    <row r="17" spans="1:15" ht="13.5" thickBot="1">
      <c r="A17" s="58" t="s">
        <v>82</v>
      </c>
      <c r="B17" s="59">
        <v>319544</v>
      </c>
      <c r="C17" s="60">
        <v>309979</v>
      </c>
      <c r="D17" s="61">
        <v>1.4996292507109938</v>
      </c>
      <c r="E17" s="59">
        <v>90983</v>
      </c>
      <c r="F17" s="62">
        <v>1.0866626058499647</v>
      </c>
      <c r="G17" s="63">
        <v>228690</v>
      </c>
      <c r="H17" s="62">
        <v>0.9983062537650931</v>
      </c>
      <c r="I17" s="60">
        <v>319673</v>
      </c>
      <c r="J17" s="61">
        <v>1.0219561707773213</v>
      </c>
      <c r="K17" s="64">
        <v>0</v>
      </c>
      <c r="L17" s="65">
        <v>20068</v>
      </c>
      <c r="M17" s="61">
        <v>0.6793960322296703</v>
      </c>
      <c r="N17" s="65">
        <v>60837</v>
      </c>
      <c r="O17" s="61">
        <v>0.9494951071434146</v>
      </c>
    </row>
    <row r="18" spans="1:15" ht="13.5" thickBot="1">
      <c r="A18" s="42" t="s">
        <v>83</v>
      </c>
      <c r="B18" s="43">
        <v>932504</v>
      </c>
      <c r="C18" s="44">
        <v>904597</v>
      </c>
      <c r="D18" s="45">
        <v>1.0095235826945124</v>
      </c>
      <c r="E18" s="43">
        <v>271703</v>
      </c>
      <c r="F18" s="46">
        <v>1.0589035383434209</v>
      </c>
      <c r="G18" s="47">
        <v>664390</v>
      </c>
      <c r="H18" s="46">
        <v>0.9973654384555914</v>
      </c>
      <c r="I18" s="44">
        <v>936093</v>
      </c>
      <c r="J18" s="45">
        <v>1.0144776284389652</v>
      </c>
      <c r="K18" s="48">
        <v>0</v>
      </c>
      <c r="L18" s="49">
        <v>88147</v>
      </c>
      <c r="M18" s="45">
        <v>1.0676590642070711</v>
      </c>
      <c r="N18" s="49"/>
      <c r="O18" s="45"/>
    </row>
    <row r="19" spans="1:15" ht="12.75">
      <c r="A19" s="50" t="s">
        <v>84</v>
      </c>
      <c r="B19" s="51">
        <v>324915</v>
      </c>
      <c r="C19" s="52">
        <v>315200</v>
      </c>
      <c r="D19" s="53">
        <v>1.0276169180506225</v>
      </c>
      <c r="E19" s="51">
        <v>94644</v>
      </c>
      <c r="F19" s="54">
        <v>1.0821032893909424</v>
      </c>
      <c r="G19" s="55">
        <v>230996</v>
      </c>
      <c r="H19" s="54">
        <v>1.0141678630542348</v>
      </c>
      <c r="I19" s="52">
        <v>325640</v>
      </c>
      <c r="J19" s="53">
        <v>1.0330169525936452</v>
      </c>
      <c r="K19" s="56">
        <v>0</v>
      </c>
      <c r="L19" s="57">
        <v>37526</v>
      </c>
      <c r="M19" s="53">
        <v>1.3721159823028264</v>
      </c>
      <c r="N19" s="57">
        <v>60112</v>
      </c>
      <c r="O19" s="53">
        <v>0.9244586614173228</v>
      </c>
    </row>
    <row r="20" spans="1:15" ht="12.75">
      <c r="A20" s="26" t="s">
        <v>85</v>
      </c>
      <c r="B20" s="27">
        <v>335776</v>
      </c>
      <c r="C20" s="28">
        <v>325730</v>
      </c>
      <c r="D20" s="29">
        <v>1.0396024583184977</v>
      </c>
      <c r="E20" s="27">
        <v>94711</v>
      </c>
      <c r="F20" s="30">
        <v>1.0980858192948488</v>
      </c>
      <c r="G20" s="31">
        <v>241667</v>
      </c>
      <c r="H20" s="30">
        <v>1.0324340489159458</v>
      </c>
      <c r="I20" s="28">
        <v>336378</v>
      </c>
      <c r="J20" s="29">
        <v>1.0501114489613705</v>
      </c>
      <c r="K20" s="32">
        <v>0</v>
      </c>
      <c r="L20" s="33">
        <v>38036</v>
      </c>
      <c r="M20" s="29">
        <v>1.4234497211930692</v>
      </c>
      <c r="N20" s="33">
        <v>59510</v>
      </c>
      <c r="O20" s="29">
        <v>0.8792458963107427</v>
      </c>
    </row>
    <row r="21" spans="1:15" ht="13.5" thickBot="1">
      <c r="A21" s="58" t="s">
        <v>86</v>
      </c>
      <c r="B21" s="59">
        <v>355888</v>
      </c>
      <c r="C21" s="60">
        <v>345235</v>
      </c>
      <c r="D21" s="61">
        <v>1.0807803503316247</v>
      </c>
      <c r="E21" s="59">
        <v>97723</v>
      </c>
      <c r="F21" s="62">
        <v>1.09514417311981</v>
      </c>
      <c r="G21" s="63">
        <v>256658</v>
      </c>
      <c r="H21" s="62">
        <v>1.0671672820410472</v>
      </c>
      <c r="I21" s="60">
        <v>354381</v>
      </c>
      <c r="J21" s="61">
        <v>1.0747383520805975</v>
      </c>
      <c r="K21" s="64">
        <v>0</v>
      </c>
      <c r="L21" s="65">
        <v>41407</v>
      </c>
      <c r="M21" s="61">
        <v>1.454510327385134</v>
      </c>
      <c r="N21" s="65">
        <v>61017</v>
      </c>
      <c r="O21" s="61">
        <v>0.9075319035012047</v>
      </c>
    </row>
    <row r="22" spans="1:15" ht="13.5" thickBot="1">
      <c r="A22" s="42" t="s">
        <v>87</v>
      </c>
      <c r="B22" s="43">
        <v>1016579</v>
      </c>
      <c r="C22" s="44">
        <v>986165</v>
      </c>
      <c r="D22" s="45">
        <v>1.049690435084299</v>
      </c>
      <c r="E22" s="43">
        <v>287078</v>
      </c>
      <c r="F22" s="46">
        <v>1.091771345556329</v>
      </c>
      <c r="G22" s="47">
        <v>729321</v>
      </c>
      <c r="H22" s="46">
        <v>1.0384040390233902</v>
      </c>
      <c r="I22" s="44">
        <v>1016399</v>
      </c>
      <c r="J22" s="45">
        <v>1.0529413288165794</v>
      </c>
      <c r="K22" s="48">
        <v>0</v>
      </c>
      <c r="L22" s="49">
        <v>116969</v>
      </c>
      <c r="M22" s="45">
        <v>1.417153311202113</v>
      </c>
      <c r="N22" s="49"/>
      <c r="O22" s="45"/>
    </row>
    <row r="23" spans="1:15" ht="13.5" thickBot="1">
      <c r="A23" s="42" t="s">
        <v>98</v>
      </c>
      <c r="B23" s="43">
        <v>3785210</v>
      </c>
      <c r="C23" s="44">
        <v>3671929</v>
      </c>
      <c r="D23" s="45">
        <v>1.0021646614777626</v>
      </c>
      <c r="E23" s="43">
        <v>1093218</v>
      </c>
      <c r="F23" s="46">
        <v>1.045776355626982</v>
      </c>
      <c r="G23" s="47">
        <v>2698209</v>
      </c>
      <c r="H23" s="46">
        <v>0.988467550698999</v>
      </c>
      <c r="I23" s="44">
        <v>3791427</v>
      </c>
      <c r="J23" s="45">
        <v>1.0043371565016024</v>
      </c>
      <c r="K23" s="48">
        <v>0</v>
      </c>
      <c r="L23" s="49">
        <v>360234</v>
      </c>
      <c r="M23" s="45">
        <v>0.9894608469227156</v>
      </c>
      <c r="N23" s="49">
        <v>61017</v>
      </c>
      <c r="O23" s="45">
        <v>0.9075319035012047</v>
      </c>
    </row>
    <row r="24" spans="1:15" ht="12.75">
      <c r="A24" s="66">
        <v>34700</v>
      </c>
      <c r="B24" s="51">
        <v>348231</v>
      </c>
      <c r="C24" s="52">
        <v>337806</v>
      </c>
      <c r="D24" s="53">
        <v>1.0571932530237529</v>
      </c>
      <c r="E24" s="51">
        <v>94114</v>
      </c>
      <c r="F24" s="54">
        <v>1.0362353148431565</v>
      </c>
      <c r="G24" s="55">
        <v>249838</v>
      </c>
      <c r="H24" s="54">
        <v>1.0730167456203266</v>
      </c>
      <c r="I24" s="52">
        <v>343952</v>
      </c>
      <c r="J24" s="53">
        <v>1.0626954211209294</v>
      </c>
      <c r="K24" s="56">
        <v>0</v>
      </c>
      <c r="L24" s="57">
        <v>34884</v>
      </c>
      <c r="M24" s="53">
        <v>1.2091088697098888</v>
      </c>
      <c r="N24" s="57">
        <v>65296</v>
      </c>
      <c r="O24" s="53">
        <v>0.8948825480360716</v>
      </c>
    </row>
    <row r="25" spans="1:15" ht="12.75">
      <c r="A25" s="26" t="s">
        <v>72</v>
      </c>
      <c r="B25" s="27">
        <v>317812</v>
      </c>
      <c r="C25" s="28">
        <v>308297</v>
      </c>
      <c r="D25" s="29">
        <v>1.056956426305182</v>
      </c>
      <c r="E25" s="27">
        <v>92830</v>
      </c>
      <c r="F25" s="30">
        <v>1.0697288514502357</v>
      </c>
      <c r="G25" s="31">
        <v>226913</v>
      </c>
      <c r="H25" s="30">
        <v>1.0633622628777086</v>
      </c>
      <c r="I25" s="28">
        <v>319743</v>
      </c>
      <c r="J25" s="29">
        <v>1.0652028343844009</v>
      </c>
      <c r="K25" s="32">
        <v>0</v>
      </c>
      <c r="L25" s="33">
        <v>36804</v>
      </c>
      <c r="M25" s="29">
        <v>2.248396358971226</v>
      </c>
      <c r="N25" s="33">
        <v>63365</v>
      </c>
      <c r="O25" s="29">
        <v>0.8623317592302772</v>
      </c>
    </row>
    <row r="26" spans="1:15" ht="13.5" thickBot="1">
      <c r="A26" s="58" t="s">
        <v>73</v>
      </c>
      <c r="B26" s="59">
        <v>337581</v>
      </c>
      <c r="C26" s="60">
        <v>327477</v>
      </c>
      <c r="D26" s="61">
        <v>1.095338061895275</v>
      </c>
      <c r="E26" s="59">
        <v>94424</v>
      </c>
      <c r="F26" s="62">
        <v>1.0361802758787186</v>
      </c>
      <c r="G26" s="63">
        <v>246550</v>
      </c>
      <c r="H26" s="62">
        <v>1.0997270196974023</v>
      </c>
      <c r="I26" s="60">
        <v>340974</v>
      </c>
      <c r="J26" s="61">
        <v>1.081362049226339</v>
      </c>
      <c r="K26" s="64">
        <v>0</v>
      </c>
      <c r="L26" s="65">
        <v>35350</v>
      </c>
      <c r="M26" s="61">
        <v>1.0641180012040938</v>
      </c>
      <c r="N26" s="65">
        <v>59972</v>
      </c>
      <c r="O26" s="61">
        <v>0.9037371910789632</v>
      </c>
    </row>
    <row r="27" spans="1:15" ht="13.5" thickBot="1">
      <c r="A27" s="42" t="s">
        <v>89</v>
      </c>
      <c r="B27" s="43">
        <v>1003624</v>
      </c>
      <c r="C27" s="44">
        <v>973580</v>
      </c>
      <c r="D27" s="45">
        <v>1.0696468842856472</v>
      </c>
      <c r="E27" s="43">
        <v>281368</v>
      </c>
      <c r="F27" s="46">
        <v>1.0470325123079385</v>
      </c>
      <c r="G27" s="47">
        <v>723301</v>
      </c>
      <c r="H27" s="46">
        <v>1.0788758108710794</v>
      </c>
      <c r="I27" s="44">
        <v>1004669</v>
      </c>
      <c r="J27" s="45">
        <v>1.0697641484320928</v>
      </c>
      <c r="K27" s="48">
        <v>0</v>
      </c>
      <c r="L27" s="49">
        <v>107038</v>
      </c>
      <c r="M27" s="45">
        <v>1.3645843957164712</v>
      </c>
      <c r="N27" s="49"/>
      <c r="O27" s="45"/>
    </row>
    <row r="28" spans="1:15" ht="13.5" thickBot="1">
      <c r="A28" s="67" t="s">
        <v>99</v>
      </c>
      <c r="B28" s="68">
        <v>3850558</v>
      </c>
      <c r="C28" s="69">
        <v>3735324</v>
      </c>
      <c r="D28" s="70">
        <v>1.0293916909385221</v>
      </c>
      <c r="E28" s="68">
        <v>1105857</v>
      </c>
      <c r="F28" s="71">
        <v>1.0538876902198775</v>
      </c>
      <c r="G28" s="72">
        <v>2751089</v>
      </c>
      <c r="H28" s="71">
        <v>1.020571776223413</v>
      </c>
      <c r="I28" s="69">
        <v>3856946</v>
      </c>
      <c r="J28" s="70">
        <v>1.029906698279041</v>
      </c>
      <c r="K28" s="73">
        <v>0</v>
      </c>
      <c r="L28" s="74">
        <v>388832</v>
      </c>
      <c r="M28" s="70">
        <v>1.1570349254148824</v>
      </c>
      <c r="N28" s="74">
        <v>59972</v>
      </c>
      <c r="O28" s="70">
        <v>0.9037371910789632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253906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7.50390625" style="0" customWidth="1"/>
    <col min="12" max="12" width="7.875" style="0" customWidth="1"/>
    <col min="13" max="13" width="6.125" style="0" customWidth="1"/>
    <col min="14" max="14" width="7.25390625" style="0" customWidth="1"/>
    <col min="15" max="15" width="6.125" style="0" customWidth="1"/>
  </cols>
  <sheetData>
    <row r="1" spans="1:15" ht="12.75">
      <c r="A1" s="89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104</v>
      </c>
      <c r="B5" s="11">
        <v>3866471</v>
      </c>
      <c r="C5" s="12">
        <v>3750734</v>
      </c>
      <c r="D5" s="13">
        <v>0.99004366825645</v>
      </c>
      <c r="E5" s="11">
        <v>1088573</v>
      </c>
      <c r="F5" s="14">
        <v>0.9645672675203201</v>
      </c>
      <c r="G5" s="15">
        <v>2773471</v>
      </c>
      <c r="H5" s="14">
        <v>0.9986216824331842</v>
      </c>
      <c r="I5" s="12">
        <v>3862044</v>
      </c>
      <c r="J5" s="13">
        <v>0.9887819839932819</v>
      </c>
      <c r="K5" s="16">
        <v>0</v>
      </c>
      <c r="L5" s="17">
        <v>294429</v>
      </c>
      <c r="M5" s="13">
        <v>0.930950747311607</v>
      </c>
      <c r="N5" s="17">
        <v>65254</v>
      </c>
      <c r="O5" s="13">
        <v>1.072780179854341</v>
      </c>
    </row>
    <row r="6" spans="1:15" ht="12.75">
      <c r="A6" s="18">
        <v>33970</v>
      </c>
      <c r="B6" s="19">
        <v>339779</v>
      </c>
      <c r="C6" s="20">
        <v>329605</v>
      </c>
      <c r="D6" s="21">
        <v>0.9922003212147759</v>
      </c>
      <c r="E6" s="19">
        <v>89815</v>
      </c>
      <c r="F6" s="22">
        <v>0.9722552988806858</v>
      </c>
      <c r="G6" s="23">
        <v>246195</v>
      </c>
      <c r="H6" s="22">
        <v>1.0077981088051087</v>
      </c>
      <c r="I6" s="20">
        <v>336010</v>
      </c>
      <c r="J6" s="21">
        <v>0.9980455522948424</v>
      </c>
      <c r="K6" s="24">
        <v>0</v>
      </c>
      <c r="L6" s="25">
        <v>34839</v>
      </c>
      <c r="M6" s="21">
        <v>1.8810539387722045</v>
      </c>
      <c r="N6" s="25">
        <v>69023</v>
      </c>
      <c r="O6" s="21">
        <v>1.0362413487666833</v>
      </c>
    </row>
    <row r="7" spans="1:15" ht="12.75">
      <c r="A7" s="26" t="s">
        <v>72</v>
      </c>
      <c r="B7" s="27">
        <v>315593</v>
      </c>
      <c r="C7" s="28">
        <v>306156</v>
      </c>
      <c r="D7" s="29">
        <v>0.9790049044394328</v>
      </c>
      <c r="E7" s="27">
        <v>87234</v>
      </c>
      <c r="F7" s="30">
        <v>0.9557586116224034</v>
      </c>
      <c r="G7" s="31">
        <v>225705</v>
      </c>
      <c r="H7" s="30">
        <v>0.9801882162880482</v>
      </c>
      <c r="I7" s="28">
        <v>312939</v>
      </c>
      <c r="J7" s="29">
        <v>0.9732536333073126</v>
      </c>
      <c r="K7" s="32">
        <v>0</v>
      </c>
      <c r="L7" s="33">
        <v>34981</v>
      </c>
      <c r="M7" s="29">
        <v>1.5439378558502892</v>
      </c>
      <c r="N7" s="33">
        <v>71677</v>
      </c>
      <c r="O7" s="29">
        <v>1.0629680710652372</v>
      </c>
    </row>
    <row r="8" spans="1:15" ht="13.5" thickBot="1">
      <c r="A8" s="34" t="s">
        <v>73</v>
      </c>
      <c r="B8" s="35">
        <v>319323</v>
      </c>
      <c r="C8" s="36">
        <v>309760</v>
      </c>
      <c r="D8" s="37">
        <v>0.9501398476553201</v>
      </c>
      <c r="E8" s="35">
        <v>87733</v>
      </c>
      <c r="F8" s="38">
        <v>0.9512311478786959</v>
      </c>
      <c r="G8" s="39">
        <v>232575</v>
      </c>
      <c r="H8" s="38">
        <v>0.9581989197473643</v>
      </c>
      <c r="I8" s="36">
        <v>320308</v>
      </c>
      <c r="J8" s="37">
        <v>0.9562803028493635</v>
      </c>
      <c r="K8" s="40">
        <v>0</v>
      </c>
      <c r="L8" s="41">
        <v>36632</v>
      </c>
      <c r="M8" s="37">
        <v>1.280928736275264</v>
      </c>
      <c r="N8" s="41">
        <v>70692</v>
      </c>
      <c r="O8" s="37">
        <v>1.0311118890298867</v>
      </c>
    </row>
    <row r="9" spans="1:15" ht="13.5" thickBot="1">
      <c r="A9" s="10" t="s">
        <v>74</v>
      </c>
      <c r="B9" s="11">
        <v>974695</v>
      </c>
      <c r="C9" s="12">
        <v>945521</v>
      </c>
      <c r="D9" s="13">
        <v>0.9738273198580065</v>
      </c>
      <c r="E9" s="11">
        <v>264782</v>
      </c>
      <c r="F9" s="14">
        <v>0.9597688858602078</v>
      </c>
      <c r="G9" s="15">
        <v>704475</v>
      </c>
      <c r="H9" s="14">
        <v>0.9821505748119976</v>
      </c>
      <c r="I9" s="12">
        <v>969257</v>
      </c>
      <c r="J9" s="13">
        <v>0.9759333601165574</v>
      </c>
      <c r="K9" s="16">
        <v>0</v>
      </c>
      <c r="L9" s="17">
        <v>106452</v>
      </c>
      <c r="M9" s="13">
        <v>1.5256248566842467</v>
      </c>
      <c r="N9" s="17"/>
      <c r="O9" s="13"/>
    </row>
    <row r="10" spans="1:15" ht="13.5" thickBot="1">
      <c r="A10" s="42" t="s">
        <v>105</v>
      </c>
      <c r="B10" s="43">
        <v>3840275</v>
      </c>
      <c r="C10" s="44">
        <v>3725334</v>
      </c>
      <c r="D10" s="45">
        <v>0.985761894457617</v>
      </c>
      <c r="E10" s="43">
        <v>1077474</v>
      </c>
      <c r="F10" s="46">
        <v>0.9682470217261003</v>
      </c>
      <c r="G10" s="47">
        <v>2760668</v>
      </c>
      <c r="H10" s="46">
        <v>0.9929128214092138</v>
      </c>
      <c r="I10" s="44">
        <v>3838142</v>
      </c>
      <c r="J10" s="45">
        <v>0.9858624641745493</v>
      </c>
      <c r="K10" s="48">
        <v>0</v>
      </c>
      <c r="L10" s="49">
        <v>331105</v>
      </c>
      <c r="M10" s="45">
        <v>1.1016929414191694</v>
      </c>
      <c r="N10" s="49">
        <v>70692</v>
      </c>
      <c r="O10" s="45">
        <v>1.0311118890298867</v>
      </c>
    </row>
    <row r="11" spans="1:15" ht="12.75">
      <c r="A11" s="50" t="s">
        <v>76</v>
      </c>
      <c r="B11" s="51">
        <v>313931</v>
      </c>
      <c r="C11" s="52">
        <v>304534</v>
      </c>
      <c r="D11" s="53">
        <v>0.9912285410266206</v>
      </c>
      <c r="E11" s="51">
        <v>87130</v>
      </c>
      <c r="F11" s="54">
        <v>1.0090096349823976</v>
      </c>
      <c r="G11" s="55">
        <v>230570</v>
      </c>
      <c r="H11" s="54">
        <v>0.9920744195652548</v>
      </c>
      <c r="I11" s="52">
        <v>317700</v>
      </c>
      <c r="J11" s="53">
        <v>0.9966621073897931</v>
      </c>
      <c r="K11" s="56">
        <v>0</v>
      </c>
      <c r="L11" s="57">
        <v>38620</v>
      </c>
      <c r="M11" s="53">
        <v>1.8828003120124805</v>
      </c>
      <c r="N11" s="57">
        <v>66923</v>
      </c>
      <c r="O11" s="53">
        <v>1.0063003729099003</v>
      </c>
    </row>
    <row r="12" spans="1:15" ht="12.75">
      <c r="A12" s="26" t="s">
        <v>77</v>
      </c>
      <c r="B12" s="27">
        <v>301005</v>
      </c>
      <c r="C12" s="28">
        <v>291996</v>
      </c>
      <c r="D12" s="29">
        <v>0.9972138110162135</v>
      </c>
      <c r="E12" s="27">
        <v>87830</v>
      </c>
      <c r="F12" s="30">
        <v>0.9784110150610462</v>
      </c>
      <c r="G12" s="31">
        <v>212664</v>
      </c>
      <c r="H12" s="30">
        <v>0.9961869607172636</v>
      </c>
      <c r="I12" s="28">
        <v>300494</v>
      </c>
      <c r="J12" s="29">
        <v>0.9909248596848763</v>
      </c>
      <c r="K12" s="32">
        <v>0</v>
      </c>
      <c r="L12" s="33">
        <v>34624</v>
      </c>
      <c r="M12" s="29">
        <v>1.2820379901507017</v>
      </c>
      <c r="N12" s="33">
        <v>67434</v>
      </c>
      <c r="O12" s="29">
        <v>1.0357888916195626</v>
      </c>
    </row>
    <row r="13" spans="1:15" ht="13.5" thickBot="1">
      <c r="A13" s="58" t="s">
        <v>78</v>
      </c>
      <c r="B13" s="59">
        <v>295240</v>
      </c>
      <c r="C13" s="60">
        <v>286411</v>
      </c>
      <c r="D13" s="61">
        <v>0.9646159375306302</v>
      </c>
      <c r="E13" s="59">
        <v>86087</v>
      </c>
      <c r="F13" s="62">
        <v>0.9656421761076837</v>
      </c>
      <c r="G13" s="63">
        <v>213487</v>
      </c>
      <c r="H13" s="62">
        <v>0.9779613189310026</v>
      </c>
      <c r="I13" s="60">
        <v>299574</v>
      </c>
      <c r="J13" s="61">
        <v>0.9743891649970077</v>
      </c>
      <c r="K13" s="64">
        <v>0</v>
      </c>
      <c r="L13" s="65">
        <v>19276</v>
      </c>
      <c r="M13" s="61">
        <v>1.81131366284533</v>
      </c>
      <c r="N13" s="65">
        <v>63100</v>
      </c>
      <c r="O13" s="61">
        <v>0.9901766939710637</v>
      </c>
    </row>
    <row r="14" spans="1:15" ht="13.5" thickBot="1">
      <c r="A14" s="42" t="s">
        <v>79</v>
      </c>
      <c r="B14" s="43">
        <v>910176</v>
      </c>
      <c r="C14" s="44">
        <v>882941</v>
      </c>
      <c r="D14" s="45">
        <v>0.9843731242395566</v>
      </c>
      <c r="E14" s="43">
        <v>261047</v>
      </c>
      <c r="F14" s="46">
        <v>0.984080370942813</v>
      </c>
      <c r="G14" s="47">
        <v>656721</v>
      </c>
      <c r="H14" s="46">
        <v>0.9887577011328118</v>
      </c>
      <c r="I14" s="44">
        <v>917768</v>
      </c>
      <c r="J14" s="45">
        <v>0.9874227775757485</v>
      </c>
      <c r="K14" s="48">
        <v>0</v>
      </c>
      <c r="L14" s="49">
        <v>92520</v>
      </c>
      <c r="M14" s="45">
        <v>1.5907566926290813</v>
      </c>
      <c r="N14" s="49"/>
      <c r="O14" s="45"/>
    </row>
    <row r="15" spans="1:15" ht="12.75">
      <c r="A15" s="50" t="s">
        <v>80</v>
      </c>
      <c r="B15" s="51">
        <v>311765</v>
      </c>
      <c r="C15" s="52">
        <v>302434</v>
      </c>
      <c r="D15" s="53">
        <v>0.9625882265763457</v>
      </c>
      <c r="E15" s="51">
        <v>90285</v>
      </c>
      <c r="F15" s="54">
        <v>0.958103848970106</v>
      </c>
      <c r="G15" s="55">
        <v>221820</v>
      </c>
      <c r="H15" s="54">
        <v>0.9553959065536489</v>
      </c>
      <c r="I15" s="52">
        <v>312105</v>
      </c>
      <c r="J15" s="53">
        <v>0.9561776789242944</v>
      </c>
      <c r="K15" s="56">
        <v>0</v>
      </c>
      <c r="L15" s="57">
        <v>25385</v>
      </c>
      <c r="M15" s="53">
        <v>0.7908592435665773</v>
      </c>
      <c r="N15" s="57">
        <v>62760</v>
      </c>
      <c r="O15" s="53">
        <v>1.0255069527279856</v>
      </c>
    </row>
    <row r="16" spans="1:15" ht="12.75">
      <c r="A16" s="26" t="s">
        <v>81</v>
      </c>
      <c r="B16" s="27">
        <v>298860</v>
      </c>
      <c r="C16" s="28">
        <v>289914</v>
      </c>
      <c r="D16" s="29">
        <v>0.9773405845206989</v>
      </c>
      <c r="E16" s="27">
        <v>82577</v>
      </c>
      <c r="F16" s="30">
        <v>0.948517671923638</v>
      </c>
      <c r="G16" s="31">
        <v>215247</v>
      </c>
      <c r="H16" s="30">
        <v>0.9923195013669075</v>
      </c>
      <c r="I16" s="28">
        <v>297824</v>
      </c>
      <c r="J16" s="29">
        <v>0.9797744529101364</v>
      </c>
      <c r="K16" s="32">
        <v>0</v>
      </c>
      <c r="L16" s="33">
        <v>27638</v>
      </c>
      <c r="M16" s="29">
        <v>1.861646234676007</v>
      </c>
      <c r="N16" s="33">
        <v>63796</v>
      </c>
      <c r="O16" s="29">
        <v>1.012377808810461</v>
      </c>
    </row>
    <row r="17" spans="1:15" ht="13.5" thickBot="1">
      <c r="A17" s="58" t="s">
        <v>82</v>
      </c>
      <c r="B17" s="59">
        <v>213082</v>
      </c>
      <c r="C17" s="60">
        <v>303712</v>
      </c>
      <c r="D17" s="61">
        <v>0.6624736511568619</v>
      </c>
      <c r="E17" s="59">
        <v>83727</v>
      </c>
      <c r="F17" s="62">
        <v>0.9316353439930567</v>
      </c>
      <c r="G17" s="63">
        <v>229078</v>
      </c>
      <c r="H17" s="62">
        <v>0.9884618039973765</v>
      </c>
      <c r="I17" s="60">
        <v>312805</v>
      </c>
      <c r="J17" s="61">
        <v>0.9725828065778878</v>
      </c>
      <c r="K17" s="64">
        <v>0</v>
      </c>
      <c r="L17" s="65">
        <v>29538</v>
      </c>
      <c r="M17" s="61">
        <v>0.9040768854064642</v>
      </c>
      <c r="N17" s="65">
        <v>64073</v>
      </c>
      <c r="O17" s="61">
        <v>1.0164025444566063</v>
      </c>
    </row>
    <row r="18" spans="1:15" ht="13.5" thickBot="1">
      <c r="A18" s="42" t="s">
        <v>83</v>
      </c>
      <c r="B18" s="43">
        <v>923707</v>
      </c>
      <c r="C18" s="44">
        <v>896060</v>
      </c>
      <c r="D18" s="45">
        <v>0.9709770770416171</v>
      </c>
      <c r="E18" s="43">
        <v>256589</v>
      </c>
      <c r="F18" s="46">
        <v>0.9462537293067269</v>
      </c>
      <c r="G18" s="47">
        <v>666145</v>
      </c>
      <c r="H18" s="46">
        <v>0.9784149309456981</v>
      </c>
      <c r="I18" s="44">
        <v>922734</v>
      </c>
      <c r="J18" s="45">
        <v>0.969254330864156</v>
      </c>
      <c r="K18" s="48">
        <v>0</v>
      </c>
      <c r="L18" s="49">
        <v>82561</v>
      </c>
      <c r="M18" s="45">
        <v>1.0369900522508038</v>
      </c>
      <c r="N18" s="49"/>
      <c r="O18" s="45"/>
    </row>
    <row r="19" spans="1:15" ht="12.75">
      <c r="A19" s="50" t="s">
        <v>84</v>
      </c>
      <c r="B19" s="51">
        <v>316183</v>
      </c>
      <c r="C19" s="52">
        <v>306722</v>
      </c>
      <c r="D19" s="53">
        <v>0.9850950409232102</v>
      </c>
      <c r="E19" s="51">
        <v>87463</v>
      </c>
      <c r="F19" s="54">
        <v>0.9423876737420537</v>
      </c>
      <c r="G19" s="55">
        <v>227769</v>
      </c>
      <c r="H19" s="54">
        <v>1.0001624716772346</v>
      </c>
      <c r="I19" s="52">
        <v>315232</v>
      </c>
      <c r="J19" s="53">
        <v>0.9834343081405869</v>
      </c>
      <c r="K19" s="56">
        <v>0</v>
      </c>
      <c r="L19" s="57">
        <v>27349</v>
      </c>
      <c r="M19" s="53">
        <v>1.4325598449531192</v>
      </c>
      <c r="N19" s="57">
        <v>65024</v>
      </c>
      <c r="O19" s="53">
        <v>1.024580864742216</v>
      </c>
    </row>
    <row r="20" spans="1:15" ht="12.75">
      <c r="A20" s="26" t="s">
        <v>85</v>
      </c>
      <c r="B20" s="27">
        <v>322985</v>
      </c>
      <c r="C20" s="28">
        <v>313317</v>
      </c>
      <c r="D20" s="29">
        <v>0.9832983733723829</v>
      </c>
      <c r="E20" s="27">
        <v>86251</v>
      </c>
      <c r="F20" s="30">
        <v>0.9563467423604027</v>
      </c>
      <c r="G20" s="31">
        <v>234075</v>
      </c>
      <c r="H20" s="30">
        <v>0.9864802788231773</v>
      </c>
      <c r="I20" s="28">
        <v>320326</v>
      </c>
      <c r="J20" s="29">
        <v>0.9781812740670166</v>
      </c>
      <c r="K20" s="32">
        <v>0</v>
      </c>
      <c r="L20" s="33">
        <v>26721</v>
      </c>
      <c r="M20" s="29">
        <v>0.8576793452094367</v>
      </c>
      <c r="N20" s="33">
        <v>67683</v>
      </c>
      <c r="O20" s="29">
        <v>1.049934847356664</v>
      </c>
    </row>
    <row r="21" spans="1:15" ht="13.5" thickBot="1">
      <c r="A21" s="58" t="s">
        <v>86</v>
      </c>
      <c r="B21" s="59">
        <v>329288</v>
      </c>
      <c r="C21" s="60">
        <v>319429</v>
      </c>
      <c r="D21" s="61">
        <v>0.9679247501469723</v>
      </c>
      <c r="E21" s="59">
        <v>89233</v>
      </c>
      <c r="F21" s="62">
        <v>0.9568093844157793</v>
      </c>
      <c r="G21" s="63">
        <v>240504</v>
      </c>
      <c r="H21" s="62">
        <v>0.9770667360013651</v>
      </c>
      <c r="I21" s="60">
        <v>329737</v>
      </c>
      <c r="J21" s="61">
        <v>0.9715005450634925</v>
      </c>
      <c r="K21" s="64">
        <v>0</v>
      </c>
      <c r="L21" s="65">
        <v>28468</v>
      </c>
      <c r="M21" s="61">
        <v>0.7771771771771772</v>
      </c>
      <c r="N21" s="65">
        <v>67234</v>
      </c>
      <c r="O21" s="61">
        <v>1.0303429674809208</v>
      </c>
    </row>
    <row r="22" spans="1:15" ht="13.5" thickBot="1">
      <c r="A22" s="42" t="s">
        <v>87</v>
      </c>
      <c r="B22" s="43">
        <v>968456</v>
      </c>
      <c r="C22" s="44">
        <v>939468</v>
      </c>
      <c r="D22" s="45">
        <v>0.9785962139691483</v>
      </c>
      <c r="E22" s="43">
        <v>262947</v>
      </c>
      <c r="F22" s="46">
        <v>0.9518133345881944</v>
      </c>
      <c r="G22" s="47">
        <v>702348</v>
      </c>
      <c r="H22" s="46">
        <v>0.9876034219954891</v>
      </c>
      <c r="I22" s="44">
        <v>965295</v>
      </c>
      <c r="J22" s="45">
        <v>0.9775901513333192</v>
      </c>
      <c r="K22" s="48">
        <v>0</v>
      </c>
      <c r="L22" s="49">
        <v>82538</v>
      </c>
      <c r="M22" s="45">
        <v>0.9500667618214467</v>
      </c>
      <c r="N22" s="49"/>
      <c r="O22" s="45"/>
    </row>
    <row r="23" spans="1:15" ht="13.5" thickBot="1">
      <c r="A23" s="42" t="s">
        <v>101</v>
      </c>
      <c r="B23" s="43">
        <v>3777034</v>
      </c>
      <c r="C23" s="44">
        <v>3663990</v>
      </c>
      <c r="D23" s="45">
        <v>0.9768685708492317</v>
      </c>
      <c r="E23" s="43">
        <v>1045365</v>
      </c>
      <c r="F23" s="46">
        <v>0.9603076688471972</v>
      </c>
      <c r="G23" s="47">
        <v>2729689</v>
      </c>
      <c r="H23" s="46">
        <v>0.9842140047615425</v>
      </c>
      <c r="I23" s="44">
        <v>3775054</v>
      </c>
      <c r="J23" s="45">
        <v>0.9774756579676461</v>
      </c>
      <c r="K23" s="48">
        <v>0</v>
      </c>
      <c r="L23" s="49">
        <v>364071</v>
      </c>
      <c r="M23" s="45">
        <v>1.2365324067941676</v>
      </c>
      <c r="N23" s="49">
        <v>67234</v>
      </c>
      <c r="O23" s="45">
        <v>1.0303429674809208</v>
      </c>
    </row>
    <row r="24" spans="1:15" ht="12.75">
      <c r="A24" s="66">
        <v>34335</v>
      </c>
      <c r="B24" s="51">
        <v>329392</v>
      </c>
      <c r="C24" s="52">
        <v>319527</v>
      </c>
      <c r="D24" s="53">
        <v>0.9694301295842297</v>
      </c>
      <c r="E24" s="51">
        <v>90823</v>
      </c>
      <c r="F24" s="54">
        <v>1.0112230696431554</v>
      </c>
      <c r="G24" s="55">
        <v>232837</v>
      </c>
      <c r="H24" s="54">
        <v>0.9457421962265684</v>
      </c>
      <c r="I24" s="52">
        <v>323660</v>
      </c>
      <c r="J24" s="53">
        <v>0.9632451415136454</v>
      </c>
      <c r="K24" s="56">
        <v>0</v>
      </c>
      <c r="L24" s="57">
        <v>28851</v>
      </c>
      <c r="M24" s="53">
        <v>0.8281236545251012</v>
      </c>
      <c r="N24" s="57">
        <v>72966</v>
      </c>
      <c r="O24" s="53">
        <v>1.0571258855743737</v>
      </c>
    </row>
    <row r="25" spans="1:15" ht="12.75">
      <c r="A25" s="26" t="s">
        <v>72</v>
      </c>
      <c r="B25" s="27">
        <v>300686</v>
      </c>
      <c r="C25" s="28">
        <v>291685</v>
      </c>
      <c r="D25" s="29">
        <v>0.9527651120271996</v>
      </c>
      <c r="E25" s="27">
        <v>86779</v>
      </c>
      <c r="F25" s="30">
        <v>0.9947841437971433</v>
      </c>
      <c r="G25" s="31">
        <v>213392</v>
      </c>
      <c r="H25" s="30">
        <v>0.9454464898872422</v>
      </c>
      <c r="I25" s="28">
        <v>300171</v>
      </c>
      <c r="J25" s="29">
        <v>0.959199716238628</v>
      </c>
      <c r="K25" s="32">
        <v>0</v>
      </c>
      <c r="L25" s="33">
        <v>16369</v>
      </c>
      <c r="M25" s="29">
        <v>0.4679397387153026</v>
      </c>
      <c r="N25" s="33">
        <v>73481</v>
      </c>
      <c r="O25" s="29">
        <v>1.025168464081923</v>
      </c>
    </row>
    <row r="26" spans="1:15" ht="13.5" thickBot="1">
      <c r="A26" s="58" t="s">
        <v>73</v>
      </c>
      <c r="B26" s="59">
        <v>308198</v>
      </c>
      <c r="C26" s="60">
        <v>298973</v>
      </c>
      <c r="D26" s="61">
        <v>0.9651606680383186</v>
      </c>
      <c r="E26" s="59">
        <v>91127</v>
      </c>
      <c r="F26" s="62">
        <v>1.0386855573159472</v>
      </c>
      <c r="G26" s="63">
        <v>224192</v>
      </c>
      <c r="H26" s="62">
        <v>0.9639557132107922</v>
      </c>
      <c r="I26" s="60">
        <v>315319</v>
      </c>
      <c r="J26" s="61">
        <v>0.9844243665471983</v>
      </c>
      <c r="K26" s="64">
        <v>0</v>
      </c>
      <c r="L26" s="65">
        <v>33220</v>
      </c>
      <c r="M26" s="61">
        <v>0.9068573924437651</v>
      </c>
      <c r="N26" s="65">
        <v>66360</v>
      </c>
      <c r="O26" s="61">
        <v>0.9387200814802241</v>
      </c>
    </row>
    <row r="27" spans="1:15" ht="13.5" thickBot="1">
      <c r="A27" s="42" t="s">
        <v>89</v>
      </c>
      <c r="B27" s="43">
        <v>938276</v>
      </c>
      <c r="C27" s="44">
        <v>910185</v>
      </c>
      <c r="D27" s="45">
        <v>0.9626354911023448</v>
      </c>
      <c r="E27" s="43">
        <v>268729</v>
      </c>
      <c r="F27" s="46">
        <v>1.0149066024125506</v>
      </c>
      <c r="G27" s="47">
        <v>670421</v>
      </c>
      <c r="H27" s="46">
        <v>0.9516604563682175</v>
      </c>
      <c r="I27" s="44">
        <v>939150</v>
      </c>
      <c r="J27" s="45">
        <v>0.9689380628667114</v>
      </c>
      <c r="K27" s="48">
        <v>0</v>
      </c>
      <c r="L27" s="49">
        <v>78440</v>
      </c>
      <c r="M27" s="45">
        <v>0.7368579265772367</v>
      </c>
      <c r="N27" s="49"/>
      <c r="O27" s="45"/>
    </row>
    <row r="28" spans="1:15" ht="13.5" thickBot="1">
      <c r="A28" s="67" t="s">
        <v>102</v>
      </c>
      <c r="B28" s="68">
        <v>3740615</v>
      </c>
      <c r="C28" s="69">
        <v>3628654</v>
      </c>
      <c r="D28" s="70">
        <v>0.9740487334891381</v>
      </c>
      <c r="E28" s="68">
        <v>1049312</v>
      </c>
      <c r="F28" s="71">
        <v>0.9738629424004662</v>
      </c>
      <c r="G28" s="72">
        <v>2695635</v>
      </c>
      <c r="H28" s="71">
        <v>0.9764430203124751</v>
      </c>
      <c r="I28" s="69">
        <v>3744947</v>
      </c>
      <c r="J28" s="70">
        <v>0.9757187201515733</v>
      </c>
      <c r="K28" s="73">
        <v>0</v>
      </c>
      <c r="L28" s="74">
        <v>336059</v>
      </c>
      <c r="M28" s="70">
        <v>1.0149620211111279</v>
      </c>
      <c r="N28" s="74">
        <v>66360</v>
      </c>
      <c r="O28" s="70">
        <v>0.9387200814802241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003906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125" style="0" customWidth="1"/>
    <col min="12" max="12" width="8.00390625" style="0" customWidth="1"/>
    <col min="13" max="13" width="6.125" style="0" customWidth="1"/>
    <col min="14" max="14" width="7.25390625" style="0" customWidth="1"/>
    <col min="15" max="15" width="6.125" style="0" customWidth="1"/>
  </cols>
  <sheetData>
    <row r="1" spans="1:15" ht="12.75">
      <c r="A1" s="89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107</v>
      </c>
      <c r="B5" s="11">
        <v>3905354</v>
      </c>
      <c r="C5" s="12">
        <v>3788498</v>
      </c>
      <c r="D5" s="13">
        <v>0.9969326359266548</v>
      </c>
      <c r="E5" s="11">
        <v>1128561</v>
      </c>
      <c r="F5" s="14">
        <v>1.0311286250869125</v>
      </c>
      <c r="G5" s="15">
        <v>2777299</v>
      </c>
      <c r="H5" s="14">
        <v>0.9828106277916142</v>
      </c>
      <c r="I5" s="12">
        <v>3905860</v>
      </c>
      <c r="J5" s="13">
        <v>0.9963000894049406</v>
      </c>
      <c r="K5" s="16">
        <v>0</v>
      </c>
      <c r="L5" s="17">
        <v>316267</v>
      </c>
      <c r="M5" s="13">
        <v>0.8684287844298059</v>
      </c>
      <c r="N5" s="17">
        <v>60827</v>
      </c>
      <c r="O5" s="13">
        <v>0.9917499551627998</v>
      </c>
    </row>
    <row r="6" spans="1:15" ht="12.75">
      <c r="A6" s="18">
        <v>33604</v>
      </c>
      <c r="B6" s="19">
        <v>342450</v>
      </c>
      <c r="C6" s="20">
        <v>332194</v>
      </c>
      <c r="D6" s="21">
        <v>0.9713212748999464</v>
      </c>
      <c r="E6" s="19">
        <v>92378</v>
      </c>
      <c r="F6" s="22">
        <v>0.940234096692112</v>
      </c>
      <c r="G6" s="23">
        <v>244290</v>
      </c>
      <c r="H6" s="22">
        <v>0.9889842962459162</v>
      </c>
      <c r="I6" s="20">
        <v>336668</v>
      </c>
      <c r="J6" s="21">
        <v>0.9751115822522671</v>
      </c>
      <c r="K6" s="24">
        <v>0</v>
      </c>
      <c r="L6" s="25">
        <v>18521</v>
      </c>
      <c r="M6" s="21">
        <v>0.8691224777099953</v>
      </c>
      <c r="N6" s="25">
        <v>66609</v>
      </c>
      <c r="O6" s="21">
        <v>0.9705098130636866</v>
      </c>
    </row>
    <row r="7" spans="1:15" ht="12.75">
      <c r="A7" s="26" t="s">
        <v>72</v>
      </c>
      <c r="B7" s="27">
        <v>322361</v>
      </c>
      <c r="C7" s="28">
        <v>312711</v>
      </c>
      <c r="D7" s="29">
        <v>1.01581254352546</v>
      </c>
      <c r="E7" s="27">
        <v>91272</v>
      </c>
      <c r="F7" s="30">
        <v>0.97153684031252</v>
      </c>
      <c r="G7" s="31">
        <v>230267</v>
      </c>
      <c r="H7" s="30">
        <v>1.0300838321210333</v>
      </c>
      <c r="I7" s="28">
        <v>321539</v>
      </c>
      <c r="J7" s="29">
        <v>1.0127595373683416</v>
      </c>
      <c r="K7" s="32">
        <v>0</v>
      </c>
      <c r="L7" s="33">
        <v>22657</v>
      </c>
      <c r="M7" s="29">
        <v>0.6606695048696565</v>
      </c>
      <c r="N7" s="33">
        <v>67431</v>
      </c>
      <c r="O7" s="29">
        <v>0.9845666394112838</v>
      </c>
    </row>
    <row r="8" spans="1:15" ht="13.5" thickBot="1">
      <c r="A8" s="34" t="s">
        <v>73</v>
      </c>
      <c r="B8" s="35">
        <v>336080</v>
      </c>
      <c r="C8" s="36">
        <v>326016</v>
      </c>
      <c r="D8" s="37">
        <v>0.9867350953323273</v>
      </c>
      <c r="E8" s="35">
        <v>92231</v>
      </c>
      <c r="F8" s="38">
        <v>0.9275320051892153</v>
      </c>
      <c r="G8" s="39">
        <v>242721</v>
      </c>
      <c r="H8" s="38">
        <v>0.9961830651218341</v>
      </c>
      <c r="I8" s="36">
        <v>334952</v>
      </c>
      <c r="J8" s="37">
        <v>0.9762859674485846</v>
      </c>
      <c r="K8" s="40">
        <v>0</v>
      </c>
      <c r="L8" s="41">
        <v>28598</v>
      </c>
      <c r="M8" s="37">
        <v>0.9565508244974412</v>
      </c>
      <c r="N8" s="41">
        <v>68559</v>
      </c>
      <c r="O8" s="37">
        <v>1.0388042061880662</v>
      </c>
    </row>
    <row r="9" spans="1:15" ht="13.5" thickBot="1">
      <c r="A9" s="10" t="s">
        <v>74</v>
      </c>
      <c r="B9" s="11">
        <v>1000891</v>
      </c>
      <c r="C9" s="12">
        <v>970921</v>
      </c>
      <c r="D9" s="13">
        <v>0.990488885722146</v>
      </c>
      <c r="E9" s="11">
        <v>275881</v>
      </c>
      <c r="F9" s="14">
        <v>0.9459869082031183</v>
      </c>
      <c r="G9" s="15">
        <v>717278</v>
      </c>
      <c r="H9" s="14">
        <v>1.0043040923881692</v>
      </c>
      <c r="I9" s="12">
        <v>993159</v>
      </c>
      <c r="J9" s="13">
        <v>0.9873955720459677</v>
      </c>
      <c r="K9" s="16">
        <v>0</v>
      </c>
      <c r="L9" s="17">
        <v>69776</v>
      </c>
      <c r="M9" s="13">
        <v>0.8160840224090946</v>
      </c>
      <c r="N9" s="17"/>
      <c r="O9" s="13"/>
    </row>
    <row r="10" spans="1:15" ht="13.5" thickBot="1">
      <c r="A10" s="42" t="s">
        <v>108</v>
      </c>
      <c r="B10" s="43">
        <v>3895743</v>
      </c>
      <c r="C10" s="44">
        <v>3779158</v>
      </c>
      <c r="D10" s="45">
        <v>0.9896375873706191</v>
      </c>
      <c r="E10" s="43">
        <v>1112809</v>
      </c>
      <c r="F10" s="46">
        <v>0.9978139371816288</v>
      </c>
      <c r="G10" s="47">
        <v>2780373</v>
      </c>
      <c r="H10" s="46">
        <v>0.9845963218574786</v>
      </c>
      <c r="I10" s="44">
        <v>3893182</v>
      </c>
      <c r="J10" s="45">
        <v>0.9883385062341367</v>
      </c>
      <c r="K10" s="48">
        <v>0</v>
      </c>
      <c r="L10" s="49">
        <v>300542</v>
      </c>
      <c r="M10" s="45">
        <v>0.8354051079064699</v>
      </c>
      <c r="N10" s="49">
        <v>68559</v>
      </c>
      <c r="O10" s="45">
        <v>1.0388042061880662</v>
      </c>
    </row>
    <row r="11" spans="1:15" ht="12.75">
      <c r="A11" s="50" t="s">
        <v>76</v>
      </c>
      <c r="B11" s="51">
        <v>316709</v>
      </c>
      <c r="C11" s="52">
        <v>307234</v>
      </c>
      <c r="D11" s="53">
        <v>0.9538163616870053</v>
      </c>
      <c r="E11" s="51">
        <v>86352</v>
      </c>
      <c r="F11" s="54">
        <v>0.9091789677609552</v>
      </c>
      <c r="G11" s="55">
        <v>232412</v>
      </c>
      <c r="H11" s="54">
        <v>0.9865607144979582</v>
      </c>
      <c r="I11" s="52">
        <v>318764</v>
      </c>
      <c r="J11" s="53">
        <v>0.9643267706530815</v>
      </c>
      <c r="K11" s="56">
        <v>0</v>
      </c>
      <c r="L11" s="57">
        <v>20512</v>
      </c>
      <c r="M11" s="53">
        <v>0.9039309007579763</v>
      </c>
      <c r="N11" s="57">
        <v>66504</v>
      </c>
      <c r="O11" s="53">
        <v>0.9854488338322023</v>
      </c>
    </row>
    <row r="12" spans="1:15" ht="12.75">
      <c r="A12" s="26" t="s">
        <v>77</v>
      </c>
      <c r="B12" s="27">
        <v>301846</v>
      </c>
      <c r="C12" s="28">
        <v>292808</v>
      </c>
      <c r="D12" s="29">
        <v>0.9397154509510912</v>
      </c>
      <c r="E12" s="27">
        <v>89768</v>
      </c>
      <c r="F12" s="30">
        <v>0.9447970277751465</v>
      </c>
      <c r="G12" s="31">
        <v>213478</v>
      </c>
      <c r="H12" s="30">
        <v>0.9346631582173458</v>
      </c>
      <c r="I12" s="28">
        <v>303246</v>
      </c>
      <c r="J12" s="29">
        <v>0.9376403000488538</v>
      </c>
      <c r="K12" s="32">
        <v>0</v>
      </c>
      <c r="L12" s="33">
        <v>27007</v>
      </c>
      <c r="M12" s="29">
        <v>1.0324171413280323</v>
      </c>
      <c r="N12" s="33">
        <v>65104</v>
      </c>
      <c r="O12" s="29">
        <v>0.9972733678502497</v>
      </c>
    </row>
    <row r="13" spans="1:15" ht="13.5" thickBot="1">
      <c r="A13" s="58" t="s">
        <v>78</v>
      </c>
      <c r="B13" s="59">
        <v>306070</v>
      </c>
      <c r="C13" s="60">
        <v>296908</v>
      </c>
      <c r="D13" s="61">
        <v>1.036467875151117</v>
      </c>
      <c r="E13" s="59">
        <v>89150</v>
      </c>
      <c r="F13" s="62">
        <v>0.9538023708648949</v>
      </c>
      <c r="G13" s="63">
        <v>218298</v>
      </c>
      <c r="H13" s="62">
        <v>1.056043886935026</v>
      </c>
      <c r="I13" s="60">
        <v>307448</v>
      </c>
      <c r="J13" s="61">
        <v>1.0242087274011347</v>
      </c>
      <c r="K13" s="64">
        <v>0</v>
      </c>
      <c r="L13" s="65">
        <v>10642</v>
      </c>
      <c r="M13" s="61">
        <v>0.5255568176206232</v>
      </c>
      <c r="N13" s="65">
        <v>63726</v>
      </c>
      <c r="O13" s="61">
        <v>1.055031290354624</v>
      </c>
    </row>
    <row r="14" spans="1:15" ht="13.5" thickBot="1">
      <c r="A14" s="42" t="s">
        <v>79</v>
      </c>
      <c r="B14" s="43">
        <v>924625</v>
      </c>
      <c r="C14" s="44">
        <v>896950</v>
      </c>
      <c r="D14" s="45">
        <v>0.9747721534333802</v>
      </c>
      <c r="E14" s="43">
        <v>265270</v>
      </c>
      <c r="F14" s="46">
        <v>0.9358319898115777</v>
      </c>
      <c r="G14" s="47">
        <v>664188</v>
      </c>
      <c r="H14" s="46">
        <v>0.9903025531838757</v>
      </c>
      <c r="I14" s="44">
        <v>929458</v>
      </c>
      <c r="J14" s="45">
        <v>0.9741204484405508</v>
      </c>
      <c r="K14" s="48">
        <v>0</v>
      </c>
      <c r="L14" s="49">
        <v>58161</v>
      </c>
      <c r="M14" s="45">
        <v>0.8416931982633864</v>
      </c>
      <c r="N14" s="49"/>
      <c r="O14" s="45"/>
    </row>
    <row r="15" spans="1:15" ht="12.75">
      <c r="A15" s="50" t="s">
        <v>80</v>
      </c>
      <c r="B15" s="51">
        <v>323882</v>
      </c>
      <c r="C15" s="52">
        <v>314190</v>
      </c>
      <c r="D15" s="53">
        <v>1.006050929693664</v>
      </c>
      <c r="E15" s="51">
        <v>94233</v>
      </c>
      <c r="F15" s="54">
        <v>0.9902585119798235</v>
      </c>
      <c r="G15" s="55">
        <v>232176</v>
      </c>
      <c r="H15" s="54">
        <v>1.0175258680760988</v>
      </c>
      <c r="I15" s="52">
        <v>326409</v>
      </c>
      <c r="J15" s="53">
        <v>1.009500923185407</v>
      </c>
      <c r="K15" s="56">
        <v>0</v>
      </c>
      <c r="L15" s="57">
        <v>32098</v>
      </c>
      <c r="M15" s="53">
        <v>1.2039759939984995</v>
      </c>
      <c r="N15" s="57">
        <v>61199</v>
      </c>
      <c r="O15" s="53">
        <v>1.0372887676062306</v>
      </c>
    </row>
    <row r="16" spans="1:15" ht="12.75">
      <c r="A16" s="26" t="s">
        <v>81</v>
      </c>
      <c r="B16" s="27">
        <v>305789</v>
      </c>
      <c r="C16" s="28">
        <v>296631</v>
      </c>
      <c r="D16" s="29">
        <v>0.9815936544011197</v>
      </c>
      <c r="E16" s="27">
        <v>87059</v>
      </c>
      <c r="F16" s="30">
        <v>0.9591692833140528</v>
      </c>
      <c r="G16" s="31">
        <v>216913</v>
      </c>
      <c r="H16" s="30">
        <v>0.9992168893925365</v>
      </c>
      <c r="I16" s="28">
        <v>303972</v>
      </c>
      <c r="J16" s="29">
        <v>0.9874093708583457</v>
      </c>
      <c r="K16" s="32">
        <v>0</v>
      </c>
      <c r="L16" s="33">
        <v>14846</v>
      </c>
      <c r="M16" s="29">
        <v>0.9915842906759283</v>
      </c>
      <c r="N16" s="33">
        <v>63016</v>
      </c>
      <c r="O16" s="29">
        <v>1.0054568082458435</v>
      </c>
    </row>
    <row r="17" spans="1:15" ht="13.5" thickBot="1">
      <c r="A17" s="58" t="s">
        <v>82</v>
      </c>
      <c r="B17" s="59">
        <v>321646</v>
      </c>
      <c r="C17" s="60">
        <v>312019</v>
      </c>
      <c r="D17" s="61">
        <v>1.0285891540296637</v>
      </c>
      <c r="E17" s="59">
        <v>89871</v>
      </c>
      <c r="F17" s="62">
        <v>0.9944782560584264</v>
      </c>
      <c r="G17" s="63">
        <v>231752</v>
      </c>
      <c r="H17" s="62">
        <v>1.0401281803860671</v>
      </c>
      <c r="I17" s="60">
        <v>321623</v>
      </c>
      <c r="J17" s="61">
        <v>1.026955658229586</v>
      </c>
      <c r="K17" s="64">
        <v>0</v>
      </c>
      <c r="L17" s="65">
        <v>32672</v>
      </c>
      <c r="M17" s="61">
        <v>1.0549564094284791</v>
      </c>
      <c r="N17" s="65">
        <v>63039</v>
      </c>
      <c r="O17" s="61">
        <v>1.0135050402739594</v>
      </c>
    </row>
    <row r="18" spans="1:15" ht="13.5" thickBot="1">
      <c r="A18" s="42" t="s">
        <v>83</v>
      </c>
      <c r="B18" s="43">
        <v>951317</v>
      </c>
      <c r="C18" s="44">
        <v>922840</v>
      </c>
      <c r="D18" s="45">
        <v>1.0054472643719952</v>
      </c>
      <c r="E18" s="43">
        <v>271163</v>
      </c>
      <c r="F18" s="46">
        <v>0.9814256501203424</v>
      </c>
      <c r="G18" s="47">
        <v>680841</v>
      </c>
      <c r="H18" s="46">
        <v>1.0191147348111205</v>
      </c>
      <c r="I18" s="44">
        <v>952004</v>
      </c>
      <c r="J18" s="45">
        <v>1.008087965894579</v>
      </c>
      <c r="K18" s="48">
        <v>0</v>
      </c>
      <c r="L18" s="49">
        <v>79616</v>
      </c>
      <c r="M18" s="45">
        <v>1.0966089088454865</v>
      </c>
      <c r="N18" s="49"/>
      <c r="O18" s="45"/>
    </row>
    <row r="19" spans="1:15" ht="12.75">
      <c r="A19" s="50" t="s">
        <v>84</v>
      </c>
      <c r="B19" s="51">
        <v>320967</v>
      </c>
      <c r="C19" s="52">
        <v>311361</v>
      </c>
      <c r="D19" s="53">
        <v>1.0125110015425818</v>
      </c>
      <c r="E19" s="51">
        <v>92810</v>
      </c>
      <c r="F19" s="54">
        <v>1.0235569181904405</v>
      </c>
      <c r="G19" s="55">
        <v>227732</v>
      </c>
      <c r="H19" s="54">
        <v>0.999381234284009</v>
      </c>
      <c r="I19" s="52">
        <v>320542</v>
      </c>
      <c r="J19" s="53">
        <v>1.0062628120811057</v>
      </c>
      <c r="K19" s="56">
        <v>0</v>
      </c>
      <c r="L19" s="57">
        <v>19091</v>
      </c>
      <c r="M19" s="53">
        <v>0.8032904148783977</v>
      </c>
      <c r="N19" s="57">
        <v>63464</v>
      </c>
      <c r="O19" s="53">
        <v>1.046345605328673</v>
      </c>
    </row>
    <row r="20" spans="1:15" ht="12.75">
      <c r="A20" s="26" t="s">
        <v>85</v>
      </c>
      <c r="B20" s="27">
        <v>328471</v>
      </c>
      <c r="C20" s="28">
        <v>318637</v>
      </c>
      <c r="D20" s="29">
        <v>0.975768504105422</v>
      </c>
      <c r="E20" s="27">
        <v>90188</v>
      </c>
      <c r="F20" s="30">
        <v>0.9783052024124614</v>
      </c>
      <c r="G20" s="31">
        <v>237283</v>
      </c>
      <c r="H20" s="30">
        <v>0.9721565558692062</v>
      </c>
      <c r="I20" s="28">
        <v>327471</v>
      </c>
      <c r="J20" s="29">
        <v>0.9738422146687008</v>
      </c>
      <c r="K20" s="32">
        <v>0</v>
      </c>
      <c r="L20" s="33">
        <v>31155</v>
      </c>
      <c r="M20" s="29">
        <v>1.0200373244278558</v>
      </c>
      <c r="N20" s="33">
        <v>64464</v>
      </c>
      <c r="O20" s="29">
        <v>1.056544399645983</v>
      </c>
    </row>
    <row r="21" spans="1:15" ht="13.5" thickBot="1">
      <c r="A21" s="58" t="s">
        <v>86</v>
      </c>
      <c r="B21" s="59">
        <v>340200</v>
      </c>
      <c r="C21" s="60">
        <v>330025</v>
      </c>
      <c r="D21" s="61">
        <v>0.981804014372087</v>
      </c>
      <c r="E21" s="59">
        <v>93261</v>
      </c>
      <c r="F21" s="62">
        <v>0.9888561370769361</v>
      </c>
      <c r="G21" s="63">
        <v>246149</v>
      </c>
      <c r="H21" s="62">
        <v>0.9753110389095808</v>
      </c>
      <c r="I21" s="60">
        <v>339410</v>
      </c>
      <c r="J21" s="61">
        <v>0.9789957656940455</v>
      </c>
      <c r="K21" s="64">
        <v>0</v>
      </c>
      <c r="L21" s="65">
        <v>36630</v>
      </c>
      <c r="M21" s="61">
        <v>1.0539490720759603</v>
      </c>
      <c r="N21" s="65">
        <v>65254</v>
      </c>
      <c r="O21" s="61">
        <v>1.072780179854341</v>
      </c>
    </row>
    <row r="22" spans="1:15" ht="13.5" thickBot="1">
      <c r="A22" s="42" t="s">
        <v>87</v>
      </c>
      <c r="B22" s="43">
        <v>989638</v>
      </c>
      <c r="C22" s="44">
        <v>960023</v>
      </c>
      <c r="D22" s="45">
        <v>0.989505406275559</v>
      </c>
      <c r="E22" s="43">
        <v>276259</v>
      </c>
      <c r="F22" s="46">
        <v>0.9966988245650746</v>
      </c>
      <c r="G22" s="47">
        <v>711164</v>
      </c>
      <c r="H22" s="46">
        <v>0.9818204911559892</v>
      </c>
      <c r="I22" s="44">
        <v>987423</v>
      </c>
      <c r="J22" s="45">
        <v>0.9859381771052794</v>
      </c>
      <c r="K22" s="48">
        <v>0</v>
      </c>
      <c r="L22" s="49">
        <v>86876</v>
      </c>
      <c r="M22" s="45">
        <v>0.9754333962094673</v>
      </c>
      <c r="N22" s="49"/>
      <c r="O22" s="45"/>
    </row>
    <row r="23" spans="1:15" ht="13.5" thickBot="1">
      <c r="A23" s="42" t="s">
        <v>104</v>
      </c>
      <c r="B23" s="43">
        <v>3866471</v>
      </c>
      <c r="C23" s="44">
        <v>3750734</v>
      </c>
      <c r="D23" s="45">
        <v>0.99004366825645</v>
      </c>
      <c r="E23" s="43">
        <v>1088573</v>
      </c>
      <c r="F23" s="46">
        <v>0.9645672675203201</v>
      </c>
      <c r="G23" s="47">
        <v>2773471</v>
      </c>
      <c r="H23" s="46">
        <v>0.9986216824331842</v>
      </c>
      <c r="I23" s="44">
        <v>3862044</v>
      </c>
      <c r="J23" s="45">
        <v>0.9887819839932819</v>
      </c>
      <c r="K23" s="48">
        <v>0</v>
      </c>
      <c r="L23" s="49">
        <v>294429</v>
      </c>
      <c r="M23" s="45">
        <v>0.930950747311607</v>
      </c>
      <c r="N23" s="49">
        <v>65254</v>
      </c>
      <c r="O23" s="45">
        <v>1.072780179854341</v>
      </c>
    </row>
    <row r="24" spans="1:15" ht="12.75">
      <c r="A24" s="66">
        <v>33970</v>
      </c>
      <c r="B24" s="51">
        <v>339779</v>
      </c>
      <c r="C24" s="52">
        <v>329605</v>
      </c>
      <c r="D24" s="53">
        <v>0.9922003212147759</v>
      </c>
      <c r="E24" s="51">
        <v>89815</v>
      </c>
      <c r="F24" s="54">
        <v>0.9722552988806858</v>
      </c>
      <c r="G24" s="55">
        <v>246195</v>
      </c>
      <c r="H24" s="54">
        <v>1.0077981088051087</v>
      </c>
      <c r="I24" s="52">
        <v>336010</v>
      </c>
      <c r="J24" s="53">
        <v>0.9980455522948424</v>
      </c>
      <c r="K24" s="56">
        <v>0</v>
      </c>
      <c r="L24" s="57">
        <v>34839</v>
      </c>
      <c r="M24" s="53">
        <v>1.8810539387722045</v>
      </c>
      <c r="N24" s="57">
        <v>69023</v>
      </c>
      <c r="O24" s="53">
        <v>1.0362413487666833</v>
      </c>
    </row>
    <row r="25" spans="1:15" ht="12.75">
      <c r="A25" s="26" t="s">
        <v>72</v>
      </c>
      <c r="B25" s="27">
        <v>315593</v>
      </c>
      <c r="C25" s="28">
        <v>306156</v>
      </c>
      <c r="D25" s="29">
        <v>0.9790049044394328</v>
      </c>
      <c r="E25" s="27">
        <v>87234</v>
      </c>
      <c r="F25" s="30">
        <v>0.9557586116224034</v>
      </c>
      <c r="G25" s="31">
        <v>225705</v>
      </c>
      <c r="H25" s="30">
        <v>0.9801882162880482</v>
      </c>
      <c r="I25" s="28">
        <v>312939</v>
      </c>
      <c r="J25" s="29">
        <v>0.9732536333073126</v>
      </c>
      <c r="K25" s="32">
        <v>0</v>
      </c>
      <c r="L25" s="33">
        <v>34981</v>
      </c>
      <c r="M25" s="29">
        <v>1.5439378558502892</v>
      </c>
      <c r="N25" s="33">
        <v>71677</v>
      </c>
      <c r="O25" s="29">
        <v>1.0629680710652372</v>
      </c>
    </row>
    <row r="26" spans="1:15" ht="13.5" thickBot="1">
      <c r="A26" s="58" t="s">
        <v>73</v>
      </c>
      <c r="B26" s="59">
        <v>319323</v>
      </c>
      <c r="C26" s="60">
        <v>309760</v>
      </c>
      <c r="D26" s="61">
        <v>0.9501398476553201</v>
      </c>
      <c r="E26" s="59">
        <v>87733</v>
      </c>
      <c r="F26" s="62">
        <v>0.9512311478786959</v>
      </c>
      <c r="G26" s="63">
        <v>232575</v>
      </c>
      <c r="H26" s="62">
        <v>0.9581989197473643</v>
      </c>
      <c r="I26" s="60">
        <v>320308</v>
      </c>
      <c r="J26" s="61">
        <v>0.9562803028493635</v>
      </c>
      <c r="K26" s="64">
        <v>0</v>
      </c>
      <c r="L26" s="65">
        <v>36632</v>
      </c>
      <c r="M26" s="61">
        <v>1.280928736275264</v>
      </c>
      <c r="N26" s="65">
        <v>70692</v>
      </c>
      <c r="O26" s="61">
        <v>1.0311118890298867</v>
      </c>
    </row>
    <row r="27" spans="1:15" ht="13.5" thickBot="1">
      <c r="A27" s="42" t="s">
        <v>89</v>
      </c>
      <c r="B27" s="43">
        <v>974695</v>
      </c>
      <c r="C27" s="44">
        <v>945521</v>
      </c>
      <c r="D27" s="45">
        <v>0.9738273198580065</v>
      </c>
      <c r="E27" s="43">
        <v>264782</v>
      </c>
      <c r="F27" s="46">
        <v>0.9597688858602078</v>
      </c>
      <c r="G27" s="47">
        <v>704475</v>
      </c>
      <c r="H27" s="46">
        <v>0.9821505748119976</v>
      </c>
      <c r="I27" s="44">
        <v>969257</v>
      </c>
      <c r="J27" s="45">
        <v>0.9759333601165574</v>
      </c>
      <c r="K27" s="48">
        <v>0</v>
      </c>
      <c r="L27" s="49">
        <v>106452</v>
      </c>
      <c r="M27" s="45">
        <v>1.5256248566842467</v>
      </c>
      <c r="N27" s="49"/>
      <c r="O27" s="45"/>
    </row>
    <row r="28" spans="1:15" ht="13.5" thickBot="1">
      <c r="A28" s="67" t="s">
        <v>105</v>
      </c>
      <c r="B28" s="68">
        <v>3840275</v>
      </c>
      <c r="C28" s="69">
        <v>3725334</v>
      </c>
      <c r="D28" s="70">
        <v>0.985761894457617</v>
      </c>
      <c r="E28" s="68">
        <v>1077474</v>
      </c>
      <c r="F28" s="71">
        <v>0.9682470217261003</v>
      </c>
      <c r="G28" s="72">
        <v>2760668</v>
      </c>
      <c r="H28" s="71">
        <v>0.9929128214092138</v>
      </c>
      <c r="I28" s="69">
        <v>3838142</v>
      </c>
      <c r="J28" s="70">
        <v>0.9858624641745493</v>
      </c>
      <c r="K28" s="73">
        <v>0</v>
      </c>
      <c r="L28" s="74">
        <v>331105</v>
      </c>
      <c r="M28" s="70">
        <v>1.1016929414191694</v>
      </c>
      <c r="N28" s="74">
        <v>70692</v>
      </c>
      <c r="O28" s="70">
        <v>1.0311118890298867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9.753906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2" width="8.125" style="0" customWidth="1"/>
    <col min="13" max="13" width="6.125" style="0" customWidth="1"/>
    <col min="14" max="14" width="7.125" style="0" customWidth="1"/>
    <col min="15" max="15" width="6.125" style="0" customWidth="1"/>
  </cols>
  <sheetData>
    <row r="1" spans="1:15" ht="12.75">
      <c r="A1" s="89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110</v>
      </c>
      <c r="B5" s="11">
        <v>3917370</v>
      </c>
      <c r="C5" s="12">
        <v>3800171</v>
      </c>
      <c r="D5" s="13">
        <v>1.0662368008840464</v>
      </c>
      <c r="E5" s="11">
        <v>1094491</v>
      </c>
      <c r="F5" s="14">
        <v>1.0575803869162363</v>
      </c>
      <c r="G5" s="15">
        <v>2825874</v>
      </c>
      <c r="H5" s="14">
        <v>1.0708984579284127</v>
      </c>
      <c r="I5" s="12">
        <v>3920365</v>
      </c>
      <c r="J5" s="13">
        <v>1.0671466746368568</v>
      </c>
      <c r="K5" s="16">
        <v>-1</v>
      </c>
      <c r="L5" s="17">
        <v>364183</v>
      </c>
      <c r="M5" s="13">
        <v>1.1573489687609242</v>
      </c>
      <c r="N5" s="17">
        <v>61333</v>
      </c>
      <c r="O5" s="13">
        <v>0.9534269147662796</v>
      </c>
    </row>
    <row r="6" spans="1:15" ht="12.75">
      <c r="A6" s="18">
        <v>33239</v>
      </c>
      <c r="B6" s="19">
        <v>352561</v>
      </c>
      <c r="C6" s="20">
        <v>342003</v>
      </c>
      <c r="D6" s="21">
        <v>1.0271978230087464</v>
      </c>
      <c r="E6" s="19">
        <v>98250</v>
      </c>
      <c r="F6" s="22">
        <v>1.0466379751150503</v>
      </c>
      <c r="G6" s="23">
        <v>247011</v>
      </c>
      <c r="H6" s="22">
        <v>1.0111259839618818</v>
      </c>
      <c r="I6" s="20">
        <v>345261</v>
      </c>
      <c r="J6" s="21">
        <v>1.0209838392500703</v>
      </c>
      <c r="K6" s="24">
        <v>0</v>
      </c>
      <c r="L6" s="25">
        <v>21310</v>
      </c>
      <c r="M6" s="21">
        <v>0.6287433983418405</v>
      </c>
      <c r="N6" s="25">
        <v>68633</v>
      </c>
      <c r="O6" s="21">
        <v>0.9890906470673008</v>
      </c>
    </row>
    <row r="7" spans="1:15" ht="12.75">
      <c r="A7" s="26" t="s">
        <v>72</v>
      </c>
      <c r="B7" s="27">
        <v>317343</v>
      </c>
      <c r="C7" s="28">
        <v>307846</v>
      </c>
      <c r="D7" s="29">
        <v>1.016440857115403</v>
      </c>
      <c r="E7" s="27">
        <v>93946</v>
      </c>
      <c r="F7" s="30">
        <v>1.0754015041380969</v>
      </c>
      <c r="G7" s="31">
        <v>223542</v>
      </c>
      <c r="H7" s="30">
        <v>0.9871365171888454</v>
      </c>
      <c r="I7" s="28">
        <v>317488</v>
      </c>
      <c r="J7" s="29">
        <v>1.0117075720012492</v>
      </c>
      <c r="K7" s="32">
        <v>0</v>
      </c>
      <c r="L7" s="33">
        <v>34294</v>
      </c>
      <c r="M7" s="29">
        <v>1.5857763802829927</v>
      </c>
      <c r="N7" s="33">
        <v>68488</v>
      </c>
      <c r="O7" s="29">
        <v>1.010371026038209</v>
      </c>
    </row>
    <row r="8" spans="1:15" ht="13.5" thickBot="1">
      <c r="A8" s="34" t="s">
        <v>73</v>
      </c>
      <c r="B8" s="35">
        <v>340598</v>
      </c>
      <c r="C8" s="36">
        <v>330412</v>
      </c>
      <c r="D8" s="37">
        <v>1.0139832867422247</v>
      </c>
      <c r="E8" s="35">
        <v>99437</v>
      </c>
      <c r="F8" s="38">
        <v>1.1092184815831159</v>
      </c>
      <c r="G8" s="39">
        <v>243651</v>
      </c>
      <c r="H8" s="38">
        <v>0.992634207749563</v>
      </c>
      <c r="I8" s="36">
        <v>343088</v>
      </c>
      <c r="J8" s="37">
        <v>1.0238223840288865</v>
      </c>
      <c r="K8" s="40">
        <v>0</v>
      </c>
      <c r="L8" s="41">
        <v>29897</v>
      </c>
      <c r="M8" s="37">
        <v>0.8688715161730942</v>
      </c>
      <c r="N8" s="41">
        <v>65998</v>
      </c>
      <c r="O8" s="37">
        <v>0.9623365071958706</v>
      </c>
    </row>
    <row r="9" spans="1:15" ht="13.5" thickBot="1">
      <c r="A9" s="10" t="s">
        <v>74</v>
      </c>
      <c r="B9" s="11">
        <v>1010502</v>
      </c>
      <c r="C9" s="12">
        <v>980261</v>
      </c>
      <c r="D9" s="13">
        <v>1.0193324772504204</v>
      </c>
      <c r="E9" s="11">
        <v>291633</v>
      </c>
      <c r="F9" s="14">
        <v>1.0766251841241596</v>
      </c>
      <c r="G9" s="15">
        <v>714204</v>
      </c>
      <c r="H9" s="14">
        <v>0.997203322503131</v>
      </c>
      <c r="I9" s="12">
        <v>1005837</v>
      </c>
      <c r="J9" s="13">
        <v>1.0189983831163305</v>
      </c>
      <c r="K9" s="16">
        <v>-1</v>
      </c>
      <c r="L9" s="17">
        <v>85501</v>
      </c>
      <c r="M9" s="13">
        <v>0.9507717284939062</v>
      </c>
      <c r="N9" s="17"/>
      <c r="O9" s="13"/>
    </row>
    <row r="10" spans="1:15" ht="13.5" thickBot="1">
      <c r="A10" s="42" t="s">
        <v>111</v>
      </c>
      <c r="B10" s="43">
        <v>3936535</v>
      </c>
      <c r="C10" s="44">
        <v>3818753</v>
      </c>
      <c r="D10" s="45">
        <v>1.0549091899151952</v>
      </c>
      <c r="E10" s="43">
        <v>1115247</v>
      </c>
      <c r="F10" s="46">
        <v>1.0638391030245449</v>
      </c>
      <c r="G10" s="47">
        <v>2823871</v>
      </c>
      <c r="H10" s="46">
        <v>1.0530180001961447</v>
      </c>
      <c r="I10" s="44">
        <v>3939118</v>
      </c>
      <c r="J10" s="45">
        <v>1.0560592769575252</v>
      </c>
      <c r="K10" s="48">
        <v>-1</v>
      </c>
      <c r="L10" s="49">
        <v>359756</v>
      </c>
      <c r="M10" s="45">
        <v>1.1648620644994172</v>
      </c>
      <c r="N10" s="49">
        <v>65998</v>
      </c>
      <c r="O10" s="45">
        <v>0.9623365071958706</v>
      </c>
    </row>
    <row r="11" spans="1:15" ht="12.75">
      <c r="A11" s="50" t="s">
        <v>76</v>
      </c>
      <c r="B11" s="51">
        <v>332044</v>
      </c>
      <c r="C11" s="52">
        <v>322116</v>
      </c>
      <c r="D11" s="53">
        <v>1.0510615264329104</v>
      </c>
      <c r="E11" s="51">
        <v>94978</v>
      </c>
      <c r="F11" s="54">
        <v>1.102254923578632</v>
      </c>
      <c r="G11" s="55">
        <v>235578</v>
      </c>
      <c r="H11" s="54">
        <v>1.016245923420703</v>
      </c>
      <c r="I11" s="52">
        <v>330556</v>
      </c>
      <c r="J11" s="53">
        <v>1.0395529264511179</v>
      </c>
      <c r="K11" s="56">
        <v>0</v>
      </c>
      <c r="L11" s="57">
        <v>22692</v>
      </c>
      <c r="M11" s="53">
        <v>0.9004761904761904</v>
      </c>
      <c r="N11" s="57">
        <v>67486</v>
      </c>
      <c r="O11" s="53">
        <v>1.0145982109298655</v>
      </c>
    </row>
    <row r="12" spans="1:15" ht="12.75">
      <c r="A12" s="26" t="s">
        <v>77</v>
      </c>
      <c r="B12" s="27">
        <v>321210</v>
      </c>
      <c r="C12" s="28">
        <v>311601</v>
      </c>
      <c r="D12" s="29">
        <v>1.0093991873521067</v>
      </c>
      <c r="E12" s="27">
        <v>95013</v>
      </c>
      <c r="F12" s="30">
        <v>1.0711362637114867</v>
      </c>
      <c r="G12" s="31">
        <v>228401</v>
      </c>
      <c r="H12" s="30">
        <v>0.991840368247351</v>
      </c>
      <c r="I12" s="28">
        <v>323414</v>
      </c>
      <c r="J12" s="29">
        <v>1.0138910224055828</v>
      </c>
      <c r="K12" s="32">
        <v>0</v>
      </c>
      <c r="L12" s="33">
        <v>26159</v>
      </c>
      <c r="M12" s="29">
        <v>0.7705154639175258</v>
      </c>
      <c r="N12" s="33">
        <v>65282</v>
      </c>
      <c r="O12" s="29">
        <v>0.9928670286383477</v>
      </c>
    </row>
    <row r="13" spans="1:15" ht="13.5" thickBot="1">
      <c r="A13" s="58" t="s">
        <v>78</v>
      </c>
      <c r="B13" s="59">
        <v>295301</v>
      </c>
      <c r="C13" s="60">
        <v>286466</v>
      </c>
      <c r="D13" s="61">
        <v>0.9710814054818395</v>
      </c>
      <c r="E13" s="59">
        <v>93468</v>
      </c>
      <c r="F13" s="62">
        <v>1.0272450515996439</v>
      </c>
      <c r="G13" s="63">
        <v>206713</v>
      </c>
      <c r="H13" s="62">
        <v>0.9403525531672922</v>
      </c>
      <c r="I13" s="60">
        <v>300181</v>
      </c>
      <c r="J13" s="61">
        <v>0.9657898292869691</v>
      </c>
      <c r="K13" s="64">
        <v>0</v>
      </c>
      <c r="L13" s="65">
        <v>20249</v>
      </c>
      <c r="M13" s="61">
        <v>0.9306034284663818</v>
      </c>
      <c r="N13" s="65">
        <v>60402</v>
      </c>
      <c r="O13" s="61">
        <v>1.0232077517278764</v>
      </c>
    </row>
    <row r="14" spans="1:15" ht="13.5" thickBot="1">
      <c r="A14" s="42" t="s">
        <v>79</v>
      </c>
      <c r="B14" s="43">
        <v>948555</v>
      </c>
      <c r="C14" s="44">
        <v>920183</v>
      </c>
      <c r="D14" s="45">
        <v>1.0110079969985941</v>
      </c>
      <c r="E14" s="43">
        <v>283459</v>
      </c>
      <c r="F14" s="46">
        <v>1.066200504778849</v>
      </c>
      <c r="G14" s="47">
        <v>670692</v>
      </c>
      <c r="H14" s="46">
        <v>0.9835390524066712</v>
      </c>
      <c r="I14" s="44">
        <v>954151</v>
      </c>
      <c r="J14" s="45">
        <v>1.0067262728746034</v>
      </c>
      <c r="K14" s="48">
        <v>0</v>
      </c>
      <c r="L14" s="49">
        <v>69100</v>
      </c>
      <c r="M14" s="45">
        <v>0.8540459034223634</v>
      </c>
      <c r="N14" s="49"/>
      <c r="O14" s="45"/>
    </row>
    <row r="15" spans="1:15" ht="12.75">
      <c r="A15" s="50" t="s">
        <v>80</v>
      </c>
      <c r="B15" s="51">
        <v>321934</v>
      </c>
      <c r="C15" s="52">
        <v>312295</v>
      </c>
      <c r="D15" s="53">
        <v>0.9823207049748572</v>
      </c>
      <c r="E15" s="51">
        <v>95160</v>
      </c>
      <c r="F15" s="54">
        <v>1.0759958841687491</v>
      </c>
      <c r="G15" s="55">
        <v>228177</v>
      </c>
      <c r="H15" s="54">
        <v>0.9572307150168644</v>
      </c>
      <c r="I15" s="52">
        <v>323337</v>
      </c>
      <c r="J15" s="53">
        <v>0.9893700028456814</v>
      </c>
      <c r="K15" s="56">
        <v>0</v>
      </c>
      <c r="L15" s="57">
        <v>26660</v>
      </c>
      <c r="M15" s="53">
        <v>0.77753149790014</v>
      </c>
      <c r="N15" s="57">
        <v>58999</v>
      </c>
      <c r="O15" s="53">
        <v>0.984153196884018</v>
      </c>
    </row>
    <row r="16" spans="1:15" ht="12.75">
      <c r="A16" s="26" t="s">
        <v>81</v>
      </c>
      <c r="B16" s="27">
        <v>311523</v>
      </c>
      <c r="C16" s="28">
        <v>302192</v>
      </c>
      <c r="D16" s="29">
        <v>1.001269573937415</v>
      </c>
      <c r="E16" s="27">
        <v>90765</v>
      </c>
      <c r="F16" s="30">
        <v>1.0312563910287</v>
      </c>
      <c r="G16" s="31">
        <v>217083</v>
      </c>
      <c r="H16" s="30">
        <v>0.9703508019095639</v>
      </c>
      <c r="I16" s="28">
        <v>307848</v>
      </c>
      <c r="J16" s="29">
        <v>0.9875469156000385</v>
      </c>
      <c r="K16" s="32">
        <v>0</v>
      </c>
      <c r="L16" s="33">
        <v>14972</v>
      </c>
      <c r="M16" s="29">
        <v>0.6310110844185949</v>
      </c>
      <c r="N16" s="33">
        <v>62674</v>
      </c>
      <c r="O16" s="29">
        <v>1.056060120983369</v>
      </c>
    </row>
    <row r="17" spans="1:15" ht="13.5" thickBot="1">
      <c r="A17" s="58" t="s">
        <v>82</v>
      </c>
      <c r="B17" s="59">
        <v>312706</v>
      </c>
      <c r="C17" s="60">
        <v>303361</v>
      </c>
      <c r="D17" s="61">
        <v>0.9662454037017582</v>
      </c>
      <c r="E17" s="59">
        <v>90370</v>
      </c>
      <c r="F17" s="62">
        <v>1.0047027694086517</v>
      </c>
      <c r="G17" s="63">
        <v>222811</v>
      </c>
      <c r="H17" s="62">
        <v>0.9582403309808576</v>
      </c>
      <c r="I17" s="60">
        <v>313181</v>
      </c>
      <c r="J17" s="61">
        <v>0.9712002431248992</v>
      </c>
      <c r="K17" s="64">
        <v>0</v>
      </c>
      <c r="L17" s="65">
        <v>30970</v>
      </c>
      <c r="M17" s="61">
        <v>0.9253615393809012</v>
      </c>
      <c r="N17" s="65">
        <v>62199</v>
      </c>
      <c r="O17" s="61">
        <v>1.0279297294617329</v>
      </c>
    </row>
    <row r="18" spans="1:15" ht="13.5" thickBot="1">
      <c r="A18" s="42" t="s">
        <v>83</v>
      </c>
      <c r="B18" s="43">
        <v>946163</v>
      </c>
      <c r="C18" s="44">
        <v>917848</v>
      </c>
      <c r="D18" s="45">
        <v>0.983040792281654</v>
      </c>
      <c r="E18" s="43">
        <v>276295</v>
      </c>
      <c r="F18" s="46">
        <v>1.0371433933933933</v>
      </c>
      <c r="G18" s="47">
        <v>668071</v>
      </c>
      <c r="H18" s="46">
        <v>0.9617943332148015</v>
      </c>
      <c r="I18" s="44">
        <v>944366</v>
      </c>
      <c r="J18" s="45">
        <v>0.9826817438754476</v>
      </c>
      <c r="K18" s="48">
        <v>0</v>
      </c>
      <c r="L18" s="49">
        <v>72602</v>
      </c>
      <c r="M18" s="45">
        <v>0.7936119278991726</v>
      </c>
      <c r="N18" s="49"/>
      <c r="O18" s="45"/>
    </row>
    <row r="19" spans="1:15" ht="12.75">
      <c r="A19" s="50" t="s">
        <v>84</v>
      </c>
      <c r="B19" s="51">
        <v>317001</v>
      </c>
      <c r="C19" s="52">
        <v>307511</v>
      </c>
      <c r="D19" s="53">
        <v>0.9602395441754233</v>
      </c>
      <c r="E19" s="51">
        <v>90674</v>
      </c>
      <c r="F19" s="54">
        <v>0.9514086354336079</v>
      </c>
      <c r="G19" s="55">
        <v>227873</v>
      </c>
      <c r="H19" s="54">
        <v>0.9537707497970015</v>
      </c>
      <c r="I19" s="52">
        <v>318547</v>
      </c>
      <c r="J19" s="53">
        <v>0.9530971836169264</v>
      </c>
      <c r="K19" s="56">
        <v>0</v>
      </c>
      <c r="L19" s="57">
        <v>23766</v>
      </c>
      <c r="M19" s="53">
        <v>0.770522630009078</v>
      </c>
      <c r="N19" s="57">
        <v>60653</v>
      </c>
      <c r="O19" s="53">
        <v>1.0751599808554766</v>
      </c>
    </row>
    <row r="20" spans="1:15" ht="12.75">
      <c r="A20" s="26" t="s">
        <v>85</v>
      </c>
      <c r="B20" s="27">
        <v>336628</v>
      </c>
      <c r="C20" s="28">
        <v>326560</v>
      </c>
      <c r="D20" s="29">
        <v>0.9866320426508475</v>
      </c>
      <c r="E20" s="27">
        <v>92188</v>
      </c>
      <c r="F20" s="30">
        <v>0.9623366320096872</v>
      </c>
      <c r="G20" s="31">
        <v>244079</v>
      </c>
      <c r="H20" s="30">
        <v>1.001152593540554</v>
      </c>
      <c r="I20" s="28">
        <v>336267</v>
      </c>
      <c r="J20" s="29">
        <v>0.9902030071202671</v>
      </c>
      <c r="K20" s="32">
        <v>0</v>
      </c>
      <c r="L20" s="33">
        <v>30543</v>
      </c>
      <c r="M20" s="29">
        <v>0.947951582867784</v>
      </c>
      <c r="N20" s="33">
        <v>61014</v>
      </c>
      <c r="O20" s="29">
        <v>1.0518204385601986</v>
      </c>
    </row>
    <row r="21" spans="1:15" ht="13.5" thickBot="1">
      <c r="A21" s="58" t="s">
        <v>86</v>
      </c>
      <c r="B21" s="59">
        <v>346505</v>
      </c>
      <c r="C21" s="60">
        <v>336135</v>
      </c>
      <c r="D21" s="61">
        <v>0.978816623540977</v>
      </c>
      <c r="E21" s="59">
        <v>94312</v>
      </c>
      <c r="F21" s="62">
        <v>0.9407305444171804</v>
      </c>
      <c r="G21" s="63">
        <v>252380</v>
      </c>
      <c r="H21" s="62">
        <v>1.0078067285614456</v>
      </c>
      <c r="I21" s="60">
        <v>346692</v>
      </c>
      <c r="J21" s="61">
        <v>0.9886306280102316</v>
      </c>
      <c r="K21" s="64">
        <v>0</v>
      </c>
      <c r="L21" s="65">
        <v>34755</v>
      </c>
      <c r="M21" s="61">
        <v>0.8957705095492152</v>
      </c>
      <c r="N21" s="65">
        <v>60827</v>
      </c>
      <c r="O21" s="61">
        <v>0.9917499551627998</v>
      </c>
    </row>
    <row r="22" spans="1:15" ht="13.5" thickBot="1">
      <c r="A22" s="42" t="s">
        <v>87</v>
      </c>
      <c r="B22" s="43">
        <v>1000134</v>
      </c>
      <c r="C22" s="44">
        <v>970206</v>
      </c>
      <c r="D22" s="45">
        <v>0.9754359614559357</v>
      </c>
      <c r="E22" s="43">
        <v>277174</v>
      </c>
      <c r="F22" s="46">
        <v>0.9513274184414202</v>
      </c>
      <c r="G22" s="47">
        <v>724332</v>
      </c>
      <c r="H22" s="46">
        <v>0.9879845759546936</v>
      </c>
      <c r="I22" s="44">
        <v>1001506</v>
      </c>
      <c r="J22" s="45">
        <v>0.9775596976464525</v>
      </c>
      <c r="K22" s="48">
        <v>0</v>
      </c>
      <c r="L22" s="49">
        <v>89064</v>
      </c>
      <c r="M22" s="45">
        <v>0.8743508437803716</v>
      </c>
      <c r="N22" s="49"/>
      <c r="O22" s="45"/>
    </row>
    <row r="23" spans="1:15" ht="13.5" thickBot="1">
      <c r="A23" s="42" t="s">
        <v>107</v>
      </c>
      <c r="B23" s="43">
        <v>3905354</v>
      </c>
      <c r="C23" s="44">
        <v>3788498</v>
      </c>
      <c r="D23" s="45">
        <v>0.9969326359266548</v>
      </c>
      <c r="E23" s="43">
        <v>1128561</v>
      </c>
      <c r="F23" s="46">
        <v>1.0311286250869125</v>
      </c>
      <c r="G23" s="47">
        <v>2777299</v>
      </c>
      <c r="H23" s="46">
        <v>0.9828106277916142</v>
      </c>
      <c r="I23" s="44">
        <v>3905860</v>
      </c>
      <c r="J23" s="45">
        <v>0.9963000894049406</v>
      </c>
      <c r="K23" s="48">
        <v>0</v>
      </c>
      <c r="L23" s="49">
        <v>316267</v>
      </c>
      <c r="M23" s="45">
        <v>0.8684287844298059</v>
      </c>
      <c r="N23" s="49">
        <v>60827</v>
      </c>
      <c r="O23" s="45">
        <v>0.9917499551627998</v>
      </c>
    </row>
    <row r="24" spans="1:15" ht="12.75">
      <c r="A24" s="66">
        <v>33604</v>
      </c>
      <c r="B24" s="51">
        <v>342450</v>
      </c>
      <c r="C24" s="52">
        <v>332194</v>
      </c>
      <c r="D24" s="53">
        <v>0.9713212748999464</v>
      </c>
      <c r="E24" s="51">
        <v>92378</v>
      </c>
      <c r="F24" s="54">
        <v>0.940234096692112</v>
      </c>
      <c r="G24" s="55">
        <v>244290</v>
      </c>
      <c r="H24" s="54">
        <v>0.9889842962459162</v>
      </c>
      <c r="I24" s="52">
        <v>336668</v>
      </c>
      <c r="J24" s="53">
        <v>0.9751115822522671</v>
      </c>
      <c r="K24" s="56">
        <v>0</v>
      </c>
      <c r="L24" s="57">
        <v>18521</v>
      </c>
      <c r="M24" s="53">
        <v>0.8691224777099953</v>
      </c>
      <c r="N24" s="57">
        <v>66609</v>
      </c>
      <c r="O24" s="53">
        <v>0.9705098130636866</v>
      </c>
    </row>
    <row r="25" spans="1:15" ht="12.75">
      <c r="A25" s="26" t="s">
        <v>72</v>
      </c>
      <c r="B25" s="27">
        <v>322361</v>
      </c>
      <c r="C25" s="28">
        <v>312711</v>
      </c>
      <c r="D25" s="29">
        <v>1.01581254352546</v>
      </c>
      <c r="E25" s="27">
        <v>91272</v>
      </c>
      <c r="F25" s="30">
        <v>0.97153684031252</v>
      </c>
      <c r="G25" s="31">
        <v>230267</v>
      </c>
      <c r="H25" s="30">
        <v>1.0300838321210333</v>
      </c>
      <c r="I25" s="28">
        <v>321539</v>
      </c>
      <c r="J25" s="29">
        <v>1.0127595373683416</v>
      </c>
      <c r="K25" s="32">
        <v>0</v>
      </c>
      <c r="L25" s="33">
        <v>22657</v>
      </c>
      <c r="M25" s="29">
        <v>0.6606695048696565</v>
      </c>
      <c r="N25" s="33">
        <v>67431</v>
      </c>
      <c r="O25" s="29">
        <v>0.9845666394112838</v>
      </c>
    </row>
    <row r="26" spans="1:15" ht="13.5" thickBot="1">
      <c r="A26" s="58" t="s">
        <v>73</v>
      </c>
      <c r="B26" s="59">
        <v>336080</v>
      </c>
      <c r="C26" s="60">
        <v>326016</v>
      </c>
      <c r="D26" s="61">
        <v>0.9867350953323273</v>
      </c>
      <c r="E26" s="59">
        <v>92231</v>
      </c>
      <c r="F26" s="62">
        <v>0.9275320051892153</v>
      </c>
      <c r="G26" s="63">
        <v>242721</v>
      </c>
      <c r="H26" s="62">
        <v>0.9961830651218341</v>
      </c>
      <c r="I26" s="60">
        <v>334952</v>
      </c>
      <c r="J26" s="61">
        <v>0.9762859674485846</v>
      </c>
      <c r="K26" s="64">
        <v>0</v>
      </c>
      <c r="L26" s="65">
        <v>28598</v>
      </c>
      <c r="M26" s="61">
        <v>0.9565508244974412</v>
      </c>
      <c r="N26" s="65">
        <v>68559</v>
      </c>
      <c r="O26" s="61">
        <v>1.0388042061880662</v>
      </c>
    </row>
    <row r="27" spans="1:15" ht="13.5" thickBot="1">
      <c r="A27" s="42" t="s">
        <v>89</v>
      </c>
      <c r="B27" s="43">
        <v>1000891</v>
      </c>
      <c r="C27" s="44">
        <v>970921</v>
      </c>
      <c r="D27" s="45">
        <v>0.990488885722146</v>
      </c>
      <c r="E27" s="43">
        <v>275881</v>
      </c>
      <c r="F27" s="46">
        <v>0.9459869082031183</v>
      </c>
      <c r="G27" s="47">
        <v>717278</v>
      </c>
      <c r="H27" s="46">
        <v>1.0043040923881692</v>
      </c>
      <c r="I27" s="44">
        <v>993159</v>
      </c>
      <c r="J27" s="45">
        <v>0.9873955720459677</v>
      </c>
      <c r="K27" s="48">
        <v>0</v>
      </c>
      <c r="L27" s="49">
        <v>69776</v>
      </c>
      <c r="M27" s="45">
        <v>0.8160840224090946</v>
      </c>
      <c r="N27" s="49"/>
      <c r="O27" s="45"/>
    </row>
    <row r="28" spans="1:15" ht="13.5" thickBot="1">
      <c r="A28" s="67" t="s">
        <v>108</v>
      </c>
      <c r="B28" s="68">
        <v>3895743</v>
      </c>
      <c r="C28" s="69">
        <v>3779158</v>
      </c>
      <c r="D28" s="70">
        <v>0.9896375873706191</v>
      </c>
      <c r="E28" s="68">
        <v>1112809</v>
      </c>
      <c r="F28" s="71">
        <v>0.9978139371816288</v>
      </c>
      <c r="G28" s="72">
        <v>2780373</v>
      </c>
      <c r="H28" s="71">
        <v>0.9845963218574786</v>
      </c>
      <c r="I28" s="69">
        <v>3893182</v>
      </c>
      <c r="J28" s="70">
        <v>0.9883385062341367</v>
      </c>
      <c r="K28" s="73">
        <v>0</v>
      </c>
      <c r="L28" s="74">
        <v>300542</v>
      </c>
      <c r="M28" s="70">
        <v>0.8354051079064699</v>
      </c>
      <c r="N28" s="74">
        <v>68559</v>
      </c>
      <c r="O28" s="70">
        <v>1.0388042061880662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125" style="0" customWidth="1"/>
    <col min="4" max="4" width="6.125" style="0" customWidth="1"/>
    <col min="6" max="6" width="6.125" style="0" customWidth="1"/>
    <col min="8" max="8" width="6.125" style="0" customWidth="1"/>
    <col min="10" max="10" width="6.125" style="0" customWidth="1"/>
    <col min="11" max="11" width="8.125" style="0" customWidth="1"/>
    <col min="12" max="12" width="8.25390625" style="0" customWidth="1"/>
    <col min="13" max="13" width="6.125" style="0" customWidth="1"/>
    <col min="14" max="14" width="7.375" style="0" customWidth="1"/>
    <col min="15" max="15" width="6.125" style="0" customWidth="1"/>
  </cols>
  <sheetData>
    <row r="1" spans="1:15" ht="12.75">
      <c r="A1" s="89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61</v>
      </c>
    </row>
    <row r="3" spans="1:15" ht="13.5" thickBot="1">
      <c r="A3" s="91"/>
      <c r="B3" s="92" t="s">
        <v>62</v>
      </c>
      <c r="C3" s="94"/>
      <c r="D3" s="93"/>
      <c r="E3" s="92" t="s">
        <v>63</v>
      </c>
      <c r="F3" s="94"/>
      <c r="G3" s="94"/>
      <c r="H3" s="94"/>
      <c r="I3" s="94"/>
      <c r="J3" s="93"/>
      <c r="K3" s="2" t="s">
        <v>64</v>
      </c>
      <c r="L3" s="92" t="s">
        <v>49</v>
      </c>
      <c r="M3" s="93"/>
      <c r="N3" s="92" t="s">
        <v>65</v>
      </c>
      <c r="O3" s="93"/>
    </row>
    <row r="4" spans="1:15" ht="13.5" thickBot="1">
      <c r="A4" s="91"/>
      <c r="B4" s="3"/>
      <c r="C4" s="4" t="s">
        <v>66</v>
      </c>
      <c r="D4" s="5" t="s">
        <v>67</v>
      </c>
      <c r="E4" s="6" t="s">
        <v>68</v>
      </c>
      <c r="F4" s="4" t="s">
        <v>67</v>
      </c>
      <c r="G4" s="7" t="s">
        <v>69</v>
      </c>
      <c r="H4" s="4" t="s">
        <v>67</v>
      </c>
      <c r="I4" s="4" t="s">
        <v>70</v>
      </c>
      <c r="J4" s="8" t="s">
        <v>67</v>
      </c>
      <c r="K4" s="9"/>
      <c r="L4" s="3"/>
      <c r="M4" s="8" t="s">
        <v>67</v>
      </c>
      <c r="N4" s="3"/>
      <c r="O4" s="8" t="s">
        <v>67</v>
      </c>
    </row>
    <row r="5" spans="1:15" ht="13.5" thickBot="1">
      <c r="A5" s="10" t="s">
        <v>113</v>
      </c>
      <c r="B5" s="11">
        <v>3674015</v>
      </c>
      <c r="C5" s="12">
        <v>3564084</v>
      </c>
      <c r="D5" s="13">
        <v>1.0473336431041314</v>
      </c>
      <c r="E5" s="11">
        <v>1034901</v>
      </c>
      <c r="F5" s="14">
        <v>1.020428265904674</v>
      </c>
      <c r="G5" s="15">
        <v>2638788</v>
      </c>
      <c r="H5" s="14">
        <v>1.0559396877544773</v>
      </c>
      <c r="I5" s="12">
        <v>3673689</v>
      </c>
      <c r="J5" s="13">
        <v>1.0456882628776567</v>
      </c>
      <c r="K5" s="16">
        <v>2</v>
      </c>
      <c r="L5" s="17">
        <v>314670</v>
      </c>
      <c r="M5" s="13">
        <v>0.947832608911741</v>
      </c>
      <c r="N5" s="17">
        <v>64329</v>
      </c>
      <c r="O5" s="13">
        <v>1.0051249199231262</v>
      </c>
    </row>
    <row r="6" spans="1:15" ht="12.75">
      <c r="A6" s="18">
        <v>32874</v>
      </c>
      <c r="B6" s="19">
        <v>343226</v>
      </c>
      <c r="C6" s="20">
        <v>332950</v>
      </c>
      <c r="D6" s="21">
        <v>1.061363959651434</v>
      </c>
      <c r="E6" s="19">
        <v>93872</v>
      </c>
      <c r="F6" s="22">
        <v>1.0484508678267475</v>
      </c>
      <c r="G6" s="23">
        <v>244293</v>
      </c>
      <c r="H6" s="22">
        <v>1.0717425638325875</v>
      </c>
      <c r="I6" s="20">
        <v>338165</v>
      </c>
      <c r="J6" s="21">
        <v>1.0651738410074525</v>
      </c>
      <c r="K6" s="24">
        <v>0</v>
      </c>
      <c r="L6" s="25">
        <v>33893</v>
      </c>
      <c r="M6" s="21">
        <v>1.5207520078969803</v>
      </c>
      <c r="N6" s="25">
        <v>69390</v>
      </c>
      <c r="O6" s="21">
        <v>0.9925618652553283</v>
      </c>
    </row>
    <row r="7" spans="1:15" ht="12.75">
      <c r="A7" s="26" t="s">
        <v>72</v>
      </c>
      <c r="B7" s="27">
        <v>312210</v>
      </c>
      <c r="C7" s="28">
        <v>302869</v>
      </c>
      <c r="D7" s="29">
        <v>1.0611302952852248</v>
      </c>
      <c r="E7" s="27">
        <v>87359</v>
      </c>
      <c r="F7" s="30">
        <v>1.0710222396586813</v>
      </c>
      <c r="G7" s="31">
        <v>226455</v>
      </c>
      <c r="H7" s="30">
        <v>1.0654850684821937</v>
      </c>
      <c r="I7" s="28">
        <v>313814</v>
      </c>
      <c r="J7" s="29">
        <v>1.067020737632734</v>
      </c>
      <c r="K7" s="32">
        <v>-1</v>
      </c>
      <c r="L7" s="33">
        <v>21626</v>
      </c>
      <c r="M7" s="29">
        <v>0.5565105506948018</v>
      </c>
      <c r="N7" s="33">
        <v>67785</v>
      </c>
      <c r="O7" s="29">
        <v>0.9679008467436779</v>
      </c>
    </row>
    <row r="8" spans="1:15" ht="13.5" thickBot="1">
      <c r="A8" s="34" t="s">
        <v>73</v>
      </c>
      <c r="B8" s="35">
        <v>335901</v>
      </c>
      <c r="C8" s="36">
        <v>325860</v>
      </c>
      <c r="D8" s="37">
        <v>1.0626012299438174</v>
      </c>
      <c r="E8" s="35">
        <v>89646</v>
      </c>
      <c r="F8" s="38">
        <v>1.038110126802154</v>
      </c>
      <c r="G8" s="39">
        <v>245459</v>
      </c>
      <c r="H8" s="38">
        <v>1.0542639321378717</v>
      </c>
      <c r="I8" s="36">
        <v>335105</v>
      </c>
      <c r="J8" s="37">
        <v>1.049893477034902</v>
      </c>
      <c r="K8" s="40">
        <v>0</v>
      </c>
      <c r="L8" s="41">
        <v>34409</v>
      </c>
      <c r="M8" s="37">
        <v>0.994163705180434</v>
      </c>
      <c r="N8" s="41">
        <v>68581</v>
      </c>
      <c r="O8" s="37">
        <v>1.0241473030284929</v>
      </c>
    </row>
    <row r="9" spans="1:15" ht="13.5" thickBot="1">
      <c r="A9" s="10" t="s">
        <v>74</v>
      </c>
      <c r="B9" s="11">
        <v>991337</v>
      </c>
      <c r="C9" s="12">
        <v>961679</v>
      </c>
      <c r="D9" s="13">
        <v>1.0617092098470844</v>
      </c>
      <c r="E9" s="11">
        <v>270877</v>
      </c>
      <c r="F9" s="14">
        <v>1.0521333825328698</v>
      </c>
      <c r="G9" s="15">
        <v>716207</v>
      </c>
      <c r="H9" s="14">
        <v>1.063723262369635</v>
      </c>
      <c r="I9" s="12">
        <v>987084</v>
      </c>
      <c r="J9" s="13">
        <v>1.060517406798982</v>
      </c>
      <c r="K9" s="16">
        <v>-1</v>
      </c>
      <c r="L9" s="17">
        <v>89928</v>
      </c>
      <c r="M9" s="13">
        <v>0.9391173583408174</v>
      </c>
      <c r="N9" s="17"/>
      <c r="O9" s="13"/>
    </row>
    <row r="10" spans="1:15" ht="13.5" thickBot="1">
      <c r="A10" s="42" t="s">
        <v>114</v>
      </c>
      <c r="B10" s="43">
        <v>3731634</v>
      </c>
      <c r="C10" s="44">
        <v>3619983</v>
      </c>
      <c r="D10" s="45">
        <v>1.0493206585161061</v>
      </c>
      <c r="E10" s="43">
        <v>1048323</v>
      </c>
      <c r="F10" s="46">
        <v>1.027600410129332</v>
      </c>
      <c r="G10" s="47">
        <v>2681693</v>
      </c>
      <c r="H10" s="46">
        <v>1.056811916780524</v>
      </c>
      <c r="I10" s="44">
        <v>3730016</v>
      </c>
      <c r="J10" s="45">
        <v>1.0484355469282516</v>
      </c>
      <c r="K10" s="48">
        <v>-1</v>
      </c>
      <c r="L10" s="49">
        <v>308840</v>
      </c>
      <c r="M10" s="45">
        <v>0.9030594193448404</v>
      </c>
      <c r="N10" s="49">
        <v>68581</v>
      </c>
      <c r="O10" s="45">
        <v>1.0241473030284929</v>
      </c>
    </row>
    <row r="11" spans="1:15" ht="12.75">
      <c r="A11" s="50" t="s">
        <v>76</v>
      </c>
      <c r="B11" s="51">
        <v>315913</v>
      </c>
      <c r="C11" s="52">
        <v>306466</v>
      </c>
      <c r="D11" s="53">
        <v>1.0499773993272976</v>
      </c>
      <c r="E11" s="51">
        <v>86167</v>
      </c>
      <c r="F11" s="54">
        <v>1.0200658206269533</v>
      </c>
      <c r="G11" s="55">
        <v>231812</v>
      </c>
      <c r="H11" s="54">
        <v>1.0777742649383497</v>
      </c>
      <c r="I11" s="52">
        <v>317979</v>
      </c>
      <c r="J11" s="53">
        <v>1.0615010215118375</v>
      </c>
      <c r="K11" s="56">
        <v>0</v>
      </c>
      <c r="L11" s="57">
        <v>25200</v>
      </c>
      <c r="M11" s="53">
        <v>1.4665657917709365</v>
      </c>
      <c r="N11" s="57">
        <v>66515</v>
      </c>
      <c r="O11" s="53">
        <v>0.9740934918868256</v>
      </c>
    </row>
    <row r="12" spans="1:15" ht="12.75">
      <c r="A12" s="26" t="s">
        <v>77</v>
      </c>
      <c r="B12" s="27">
        <v>318219</v>
      </c>
      <c r="C12" s="28">
        <v>308696</v>
      </c>
      <c r="D12" s="29">
        <v>1.1351869093866718</v>
      </c>
      <c r="E12" s="27">
        <v>88703</v>
      </c>
      <c r="F12" s="30">
        <v>1.0872730838532538</v>
      </c>
      <c r="G12" s="31">
        <v>230280</v>
      </c>
      <c r="H12" s="30">
        <v>1.1520393818569306</v>
      </c>
      <c r="I12" s="28">
        <v>318983</v>
      </c>
      <c r="J12" s="29">
        <v>1.1332672521600728</v>
      </c>
      <c r="K12" s="32">
        <v>0</v>
      </c>
      <c r="L12" s="33">
        <v>33950</v>
      </c>
      <c r="M12" s="29">
        <v>1.524267049791227</v>
      </c>
      <c r="N12" s="33">
        <v>65751</v>
      </c>
      <c r="O12" s="29">
        <v>0.9793848216280628</v>
      </c>
    </row>
    <row r="13" spans="1:15" ht="13.5" thickBot="1">
      <c r="A13" s="58" t="s">
        <v>78</v>
      </c>
      <c r="B13" s="59">
        <v>304095</v>
      </c>
      <c r="C13" s="60">
        <v>294998</v>
      </c>
      <c r="D13" s="61">
        <v>1.0321495606249342</v>
      </c>
      <c r="E13" s="59">
        <v>90989</v>
      </c>
      <c r="F13" s="62">
        <v>1.0429016803062605</v>
      </c>
      <c r="G13" s="63">
        <v>219825</v>
      </c>
      <c r="H13" s="62">
        <v>1.0260497376822688</v>
      </c>
      <c r="I13" s="60">
        <v>310814</v>
      </c>
      <c r="J13" s="61">
        <v>1.0309263988855353</v>
      </c>
      <c r="K13" s="64">
        <v>0</v>
      </c>
      <c r="L13" s="65">
        <v>21759</v>
      </c>
      <c r="M13" s="61">
        <v>0.876990044738221</v>
      </c>
      <c r="N13" s="65">
        <v>59032</v>
      </c>
      <c r="O13" s="61">
        <v>0.9794916041680494</v>
      </c>
    </row>
    <row r="14" spans="1:15" ht="13.5" thickBot="1">
      <c r="A14" s="42" t="s">
        <v>79</v>
      </c>
      <c r="B14" s="43">
        <v>938227</v>
      </c>
      <c r="C14" s="44">
        <v>910160</v>
      </c>
      <c r="D14" s="45">
        <v>1.0712530628369692</v>
      </c>
      <c r="E14" s="43">
        <v>265859</v>
      </c>
      <c r="F14" s="46">
        <v>1.049577380270903</v>
      </c>
      <c r="G14" s="47">
        <v>681917</v>
      </c>
      <c r="H14" s="46">
        <v>1.0837548890128526</v>
      </c>
      <c r="I14" s="44">
        <v>947776</v>
      </c>
      <c r="J14" s="45">
        <v>1.0739452339782305</v>
      </c>
      <c r="K14" s="48">
        <v>0</v>
      </c>
      <c r="L14" s="49">
        <v>80909</v>
      </c>
      <c r="M14" s="45">
        <v>1.258950939051146</v>
      </c>
      <c r="N14" s="49"/>
      <c r="O14" s="45"/>
    </row>
    <row r="15" spans="1:15" ht="12.75">
      <c r="A15" s="50" t="s">
        <v>80</v>
      </c>
      <c r="B15" s="51">
        <v>327728</v>
      </c>
      <c r="C15" s="52">
        <v>317925</v>
      </c>
      <c r="D15" s="53">
        <v>1.0630579198671373</v>
      </c>
      <c r="E15" s="51">
        <v>88439</v>
      </c>
      <c r="F15" s="54">
        <v>1.0006449277002105</v>
      </c>
      <c r="G15" s="55">
        <v>238372</v>
      </c>
      <c r="H15" s="54">
        <v>1.0921219618353837</v>
      </c>
      <c r="I15" s="52">
        <v>326811</v>
      </c>
      <c r="J15" s="53">
        <v>1.0657563908989816</v>
      </c>
      <c r="K15" s="56">
        <v>0</v>
      </c>
      <c r="L15" s="57">
        <v>34288</v>
      </c>
      <c r="M15" s="53">
        <v>2.113281972265023</v>
      </c>
      <c r="N15" s="57">
        <v>59949</v>
      </c>
      <c r="O15" s="53">
        <v>0.9683406289877078</v>
      </c>
    </row>
    <row r="16" spans="1:15" ht="12.75">
      <c r="A16" s="26" t="s">
        <v>81</v>
      </c>
      <c r="B16" s="27">
        <v>311128</v>
      </c>
      <c r="C16" s="28">
        <v>301816</v>
      </c>
      <c r="D16" s="29">
        <v>1.0358192756243154</v>
      </c>
      <c r="E16" s="27">
        <v>88014</v>
      </c>
      <c r="F16" s="30">
        <v>1.0483473289262104</v>
      </c>
      <c r="G16" s="31">
        <v>223716</v>
      </c>
      <c r="H16" s="30">
        <v>1.0432665852134417</v>
      </c>
      <c r="I16" s="28">
        <v>311730</v>
      </c>
      <c r="J16" s="29">
        <v>1.044696088715218</v>
      </c>
      <c r="K16" s="32">
        <v>0</v>
      </c>
      <c r="L16" s="33">
        <v>23727</v>
      </c>
      <c r="M16" s="29">
        <v>0.7831468462223983</v>
      </c>
      <c r="N16" s="33">
        <v>59347</v>
      </c>
      <c r="O16" s="29">
        <v>0.9289661109806684</v>
      </c>
    </row>
    <row r="17" spans="1:15" ht="13.5" thickBot="1">
      <c r="A17" s="58" t="s">
        <v>82</v>
      </c>
      <c r="B17" s="59">
        <v>323630</v>
      </c>
      <c r="C17" s="60">
        <v>313948</v>
      </c>
      <c r="D17" s="61">
        <v>1.0960588213379754</v>
      </c>
      <c r="E17" s="59">
        <v>89947</v>
      </c>
      <c r="F17" s="62">
        <v>1.0743275524341884</v>
      </c>
      <c r="G17" s="63">
        <v>232521</v>
      </c>
      <c r="H17" s="62">
        <v>1.0831605867638086</v>
      </c>
      <c r="I17" s="60">
        <v>322468</v>
      </c>
      <c r="J17" s="61">
        <v>1.0806821875848294</v>
      </c>
      <c r="K17" s="64">
        <v>0</v>
      </c>
      <c r="L17" s="65">
        <v>33468</v>
      </c>
      <c r="M17" s="61">
        <v>0.9830807190694395</v>
      </c>
      <c r="N17" s="65">
        <v>60509</v>
      </c>
      <c r="O17" s="61">
        <v>0.9958853832354054</v>
      </c>
    </row>
    <row r="18" spans="1:15" ht="13.5" thickBot="1">
      <c r="A18" s="42" t="s">
        <v>83</v>
      </c>
      <c r="B18" s="43">
        <v>962486</v>
      </c>
      <c r="C18" s="44">
        <v>933689</v>
      </c>
      <c r="D18" s="45">
        <v>1.0647864200972648</v>
      </c>
      <c r="E18" s="43">
        <v>266400</v>
      </c>
      <c r="F18" s="46">
        <v>1.0403770976447018</v>
      </c>
      <c r="G18" s="47">
        <v>694609</v>
      </c>
      <c r="H18" s="46">
        <v>1.0729673201806689</v>
      </c>
      <c r="I18" s="44">
        <v>961009</v>
      </c>
      <c r="J18" s="45">
        <v>1.063730237881503</v>
      </c>
      <c r="K18" s="48">
        <v>0</v>
      </c>
      <c r="L18" s="49">
        <v>91483</v>
      </c>
      <c r="M18" s="45">
        <v>1.1355038105404265</v>
      </c>
      <c r="N18" s="49"/>
      <c r="O18" s="45"/>
    </row>
    <row r="19" spans="1:15" ht="12.75">
      <c r="A19" s="50" t="s">
        <v>84</v>
      </c>
      <c r="B19" s="51">
        <v>330127</v>
      </c>
      <c r="C19" s="52">
        <v>320250</v>
      </c>
      <c r="D19" s="53">
        <v>1.085594117685746</v>
      </c>
      <c r="E19" s="51">
        <v>95305</v>
      </c>
      <c r="F19" s="54">
        <v>1.0623913140411112</v>
      </c>
      <c r="G19" s="55">
        <v>238918</v>
      </c>
      <c r="H19" s="54">
        <v>1.1001782071531523</v>
      </c>
      <c r="I19" s="52">
        <v>334223</v>
      </c>
      <c r="J19" s="53">
        <v>1.0891319153650882</v>
      </c>
      <c r="K19" s="56">
        <v>0</v>
      </c>
      <c r="L19" s="57">
        <v>30844</v>
      </c>
      <c r="M19" s="53">
        <v>1.964711128097331</v>
      </c>
      <c r="N19" s="57">
        <v>56413</v>
      </c>
      <c r="O19" s="53">
        <v>0.9728727623909219</v>
      </c>
    </row>
    <row r="20" spans="1:15" ht="12.75">
      <c r="A20" s="26" t="s">
        <v>85</v>
      </c>
      <c r="B20" s="27">
        <v>341189</v>
      </c>
      <c r="C20" s="28">
        <v>330979</v>
      </c>
      <c r="D20" s="29">
        <v>1.0726313009689203</v>
      </c>
      <c r="E20" s="27">
        <v>95796</v>
      </c>
      <c r="F20" s="30">
        <v>1.112561553470222</v>
      </c>
      <c r="G20" s="31">
        <v>243798</v>
      </c>
      <c r="H20" s="30">
        <v>1.0635658103103038</v>
      </c>
      <c r="I20" s="28">
        <v>339594</v>
      </c>
      <c r="J20" s="29">
        <v>1.076944543987112</v>
      </c>
      <c r="K20" s="32">
        <v>0</v>
      </c>
      <c r="L20" s="33">
        <v>32220</v>
      </c>
      <c r="M20" s="29">
        <v>1.254819488257974</v>
      </c>
      <c r="N20" s="33">
        <v>58008</v>
      </c>
      <c r="O20" s="29">
        <v>0.9550056798538055</v>
      </c>
    </row>
    <row r="21" spans="1:15" ht="13.5" thickBot="1">
      <c r="A21" s="58" t="s">
        <v>86</v>
      </c>
      <c r="B21" s="59">
        <v>354004</v>
      </c>
      <c r="C21" s="60">
        <v>343414</v>
      </c>
      <c r="D21" s="61">
        <v>1.046213135441695</v>
      </c>
      <c r="E21" s="59">
        <v>100254</v>
      </c>
      <c r="F21" s="62">
        <v>1.0865051153112537</v>
      </c>
      <c r="G21" s="63">
        <v>250425</v>
      </c>
      <c r="H21" s="62">
        <v>1.0326506039000936</v>
      </c>
      <c r="I21" s="60">
        <v>350679</v>
      </c>
      <c r="J21" s="61">
        <v>1.047494018442017</v>
      </c>
      <c r="K21" s="64">
        <v>0</v>
      </c>
      <c r="L21" s="65">
        <v>38799</v>
      </c>
      <c r="M21" s="61">
        <v>1.1864049169800936</v>
      </c>
      <c r="N21" s="65">
        <v>61333</v>
      </c>
      <c r="O21" s="61">
        <v>0.9534269147662796</v>
      </c>
    </row>
    <row r="22" spans="1:15" ht="13.5" thickBot="1">
      <c r="A22" s="42" t="s">
        <v>87</v>
      </c>
      <c r="B22" s="43">
        <v>1025320</v>
      </c>
      <c r="C22" s="44">
        <v>994643</v>
      </c>
      <c r="D22" s="45">
        <v>1.0674290068929186</v>
      </c>
      <c r="E22" s="43">
        <v>291355</v>
      </c>
      <c r="F22" s="46">
        <v>1.086804882051894</v>
      </c>
      <c r="G22" s="47">
        <v>733141</v>
      </c>
      <c r="H22" s="46">
        <v>1.0642244050997465</v>
      </c>
      <c r="I22" s="44">
        <v>1024496</v>
      </c>
      <c r="J22" s="45">
        <v>1.0705499900207005</v>
      </c>
      <c r="K22" s="48">
        <v>0</v>
      </c>
      <c r="L22" s="49">
        <v>101863</v>
      </c>
      <c r="M22" s="45">
        <v>1.375059058572605</v>
      </c>
      <c r="N22" s="49"/>
      <c r="O22" s="45"/>
    </row>
    <row r="23" spans="1:15" ht="13.5" thickBot="1">
      <c r="A23" s="42" t="s">
        <v>110</v>
      </c>
      <c r="B23" s="43">
        <v>3917370</v>
      </c>
      <c r="C23" s="44">
        <v>3800171</v>
      </c>
      <c r="D23" s="45">
        <v>1.0662368008840464</v>
      </c>
      <c r="E23" s="43">
        <v>1094491</v>
      </c>
      <c r="F23" s="46">
        <v>1.0575803869162363</v>
      </c>
      <c r="G23" s="47">
        <v>2825874</v>
      </c>
      <c r="H23" s="46">
        <v>1.0708984579284127</v>
      </c>
      <c r="I23" s="44">
        <v>3920365</v>
      </c>
      <c r="J23" s="45">
        <v>1.0671466746368568</v>
      </c>
      <c r="K23" s="48">
        <v>-1</v>
      </c>
      <c r="L23" s="49">
        <v>364183</v>
      </c>
      <c r="M23" s="45">
        <v>1.1573489687609242</v>
      </c>
      <c r="N23" s="49">
        <v>61333</v>
      </c>
      <c r="O23" s="45">
        <v>0.9534269147662796</v>
      </c>
    </row>
    <row r="24" spans="1:15" ht="12.75">
      <c r="A24" s="66">
        <v>33239</v>
      </c>
      <c r="B24" s="51">
        <v>352561</v>
      </c>
      <c r="C24" s="52">
        <v>342003</v>
      </c>
      <c r="D24" s="53">
        <v>1.0271978230087464</v>
      </c>
      <c r="E24" s="51">
        <v>98250</v>
      </c>
      <c r="F24" s="54">
        <v>1.0466379751150503</v>
      </c>
      <c r="G24" s="55">
        <v>247011</v>
      </c>
      <c r="H24" s="54">
        <v>1.0111259839618818</v>
      </c>
      <c r="I24" s="52">
        <v>345261</v>
      </c>
      <c r="J24" s="53">
        <v>1.0209838392500703</v>
      </c>
      <c r="K24" s="56">
        <v>0</v>
      </c>
      <c r="L24" s="57">
        <v>21310</v>
      </c>
      <c r="M24" s="53">
        <v>0.6287433983418405</v>
      </c>
      <c r="N24" s="57">
        <v>68633</v>
      </c>
      <c r="O24" s="53">
        <v>0.9890906470673008</v>
      </c>
    </row>
    <row r="25" spans="1:15" ht="12.75">
      <c r="A25" s="26" t="s">
        <v>72</v>
      </c>
      <c r="B25" s="27">
        <v>317343</v>
      </c>
      <c r="C25" s="28">
        <v>307846</v>
      </c>
      <c r="D25" s="29">
        <v>1.016440857115403</v>
      </c>
      <c r="E25" s="27">
        <v>93946</v>
      </c>
      <c r="F25" s="30">
        <v>1.0754015041380969</v>
      </c>
      <c r="G25" s="31">
        <v>223542</v>
      </c>
      <c r="H25" s="30">
        <v>0.9871365171888454</v>
      </c>
      <c r="I25" s="28">
        <v>317488</v>
      </c>
      <c r="J25" s="29">
        <v>1.0117075720012492</v>
      </c>
      <c r="K25" s="32">
        <v>0</v>
      </c>
      <c r="L25" s="33">
        <v>34294</v>
      </c>
      <c r="M25" s="29">
        <v>1.5857763802829927</v>
      </c>
      <c r="N25" s="33">
        <v>68488</v>
      </c>
      <c r="O25" s="29">
        <v>1.010371026038209</v>
      </c>
    </row>
    <row r="26" spans="1:15" ht="13.5" thickBot="1">
      <c r="A26" s="58" t="s">
        <v>73</v>
      </c>
      <c r="B26" s="59">
        <v>340598</v>
      </c>
      <c r="C26" s="60">
        <v>330412</v>
      </c>
      <c r="D26" s="61">
        <v>1.0139832867422247</v>
      </c>
      <c r="E26" s="59">
        <v>99437</v>
      </c>
      <c r="F26" s="62">
        <v>1.1092184815831159</v>
      </c>
      <c r="G26" s="63">
        <v>243651</v>
      </c>
      <c r="H26" s="62">
        <v>0.992634207749563</v>
      </c>
      <c r="I26" s="60">
        <v>343088</v>
      </c>
      <c r="J26" s="61">
        <v>1.0238223840288865</v>
      </c>
      <c r="K26" s="64">
        <v>0</v>
      </c>
      <c r="L26" s="65">
        <v>29897</v>
      </c>
      <c r="M26" s="61">
        <v>0.8688715161730942</v>
      </c>
      <c r="N26" s="65">
        <v>65998</v>
      </c>
      <c r="O26" s="61">
        <v>0.9623365071958706</v>
      </c>
    </row>
    <row r="27" spans="1:15" ht="13.5" thickBot="1">
      <c r="A27" s="42" t="s">
        <v>89</v>
      </c>
      <c r="B27" s="43">
        <v>1010502</v>
      </c>
      <c r="C27" s="44">
        <v>980261</v>
      </c>
      <c r="D27" s="45">
        <v>1.0193324772504204</v>
      </c>
      <c r="E27" s="43">
        <v>291633</v>
      </c>
      <c r="F27" s="46">
        <v>1.0766251841241596</v>
      </c>
      <c r="G27" s="47">
        <v>714204</v>
      </c>
      <c r="H27" s="46">
        <v>0.997203322503131</v>
      </c>
      <c r="I27" s="44">
        <v>1005837</v>
      </c>
      <c r="J27" s="45">
        <v>1.0189983831163305</v>
      </c>
      <c r="K27" s="48">
        <v>-1</v>
      </c>
      <c r="L27" s="49">
        <v>85501</v>
      </c>
      <c r="M27" s="45">
        <v>0.9507717284939062</v>
      </c>
      <c r="N27" s="49"/>
      <c r="O27" s="45"/>
    </row>
    <row r="28" spans="1:15" ht="13.5" thickBot="1">
      <c r="A28" s="67" t="s">
        <v>111</v>
      </c>
      <c r="B28" s="68">
        <v>3936535</v>
      </c>
      <c r="C28" s="69">
        <v>3818753</v>
      </c>
      <c r="D28" s="70">
        <v>1.0549091899151952</v>
      </c>
      <c r="E28" s="68">
        <v>1115247</v>
      </c>
      <c r="F28" s="71">
        <v>1.0638391030245449</v>
      </c>
      <c r="G28" s="72">
        <v>2823871</v>
      </c>
      <c r="H28" s="71">
        <v>1.0530180001961447</v>
      </c>
      <c r="I28" s="69">
        <v>3939118</v>
      </c>
      <c r="J28" s="70">
        <v>1.0560592769575252</v>
      </c>
      <c r="K28" s="73">
        <v>-1</v>
      </c>
      <c r="L28" s="74">
        <v>359756</v>
      </c>
      <c r="M28" s="70">
        <v>1.1648620644994172</v>
      </c>
      <c r="N28" s="74">
        <v>65998</v>
      </c>
      <c r="O28" s="70">
        <v>0.9623365071958706</v>
      </c>
    </row>
  </sheetData>
  <sheetProtection/>
  <mergeCells count="6">
    <mergeCell ref="A1:O1"/>
    <mergeCell ref="A3:A4"/>
    <mergeCell ref="B3:D3"/>
    <mergeCell ref="E3:J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A25" sqref="A2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200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197</v>
      </c>
      <c r="B5" s="43">
        <v>4023111</v>
      </c>
      <c r="C5" s="79">
        <v>0.9982893321472306</v>
      </c>
      <c r="D5" s="43">
        <v>1027643</v>
      </c>
      <c r="E5" s="79">
        <v>0.9777205868361464</v>
      </c>
      <c r="F5" s="44">
        <v>2173456</v>
      </c>
      <c r="G5" s="79">
        <v>0.9417833104905995</v>
      </c>
      <c r="H5" s="44">
        <v>3201096</v>
      </c>
      <c r="I5" s="79">
        <v>0.9530279388687085</v>
      </c>
      <c r="J5" s="44">
        <v>824650</v>
      </c>
      <c r="K5" s="79">
        <v>1.2753772465832447</v>
      </c>
      <c r="L5" s="44">
        <v>4025746</v>
      </c>
      <c r="M5" s="75">
        <v>1.0050640849919434</v>
      </c>
      <c r="N5" s="49">
        <v>151361</v>
      </c>
      <c r="O5" s="45">
        <v>0.982736008310609</v>
      </c>
    </row>
    <row r="6" spans="1:15" ht="12.75">
      <c r="A6" s="66">
        <v>43831</v>
      </c>
      <c r="B6" s="51">
        <v>369017</v>
      </c>
      <c r="C6" s="84">
        <v>1.0015252880270318</v>
      </c>
      <c r="D6" s="51">
        <v>90351</v>
      </c>
      <c r="E6" s="84">
        <v>0.9221936432114642</v>
      </c>
      <c r="F6" s="51">
        <v>178771</v>
      </c>
      <c r="G6" s="84">
        <v>0.968985273153995</v>
      </c>
      <c r="H6" s="51">
        <v>269122</v>
      </c>
      <c r="I6" s="84">
        <v>0.9527555431253917</v>
      </c>
      <c r="J6" s="51">
        <v>78259</v>
      </c>
      <c r="K6" s="84">
        <v>0.7259714839655285</v>
      </c>
      <c r="L6" s="51">
        <v>347381</v>
      </c>
      <c r="M6" s="84">
        <v>0.8901134098281684</v>
      </c>
      <c r="N6" s="51">
        <v>173001</v>
      </c>
      <c r="O6" s="84">
        <v>1.3086308623298033</v>
      </c>
    </row>
    <row r="7" spans="1:15" ht="12.75">
      <c r="A7" s="26" t="s">
        <v>11</v>
      </c>
      <c r="B7" s="27">
        <v>342994</v>
      </c>
      <c r="C7" s="84">
        <v>1.0545614423455332</v>
      </c>
      <c r="D7" s="27">
        <v>78961</v>
      </c>
      <c r="E7" s="84">
        <v>1.0049636634381642</v>
      </c>
      <c r="F7" s="27">
        <v>175830</v>
      </c>
      <c r="G7" s="84">
        <v>0.9738954154965853</v>
      </c>
      <c r="H7" s="27">
        <v>254791</v>
      </c>
      <c r="I7" s="84">
        <v>0.9833162237470766</v>
      </c>
      <c r="J7" s="27">
        <v>108246</v>
      </c>
      <c r="K7" s="84">
        <v>2.0526794857207875</v>
      </c>
      <c r="L7" s="27">
        <v>363037</v>
      </c>
      <c r="M7" s="84">
        <v>1.1641472768784793</v>
      </c>
      <c r="N7" s="27">
        <v>152957</v>
      </c>
      <c r="O7" s="84">
        <v>1.0505937867038484</v>
      </c>
    </row>
    <row r="8" spans="1:15" ht="13.5" thickBot="1">
      <c r="A8" s="58" t="s">
        <v>12</v>
      </c>
      <c r="B8" s="59">
        <v>338063</v>
      </c>
      <c r="C8" s="85">
        <v>1.035202577112813</v>
      </c>
      <c r="D8" s="59">
        <v>77249</v>
      </c>
      <c r="E8" s="85">
        <v>0.953985798085829</v>
      </c>
      <c r="F8" s="59">
        <v>191623</v>
      </c>
      <c r="G8" s="85">
        <v>1.0005691489917186</v>
      </c>
      <c r="H8" s="59">
        <v>268872</v>
      </c>
      <c r="I8" s="85">
        <v>0.9867260696762071</v>
      </c>
      <c r="J8" s="59">
        <v>64219</v>
      </c>
      <c r="K8" s="85">
        <v>0.8486270053122605</v>
      </c>
      <c r="L8" s="59">
        <v>333091</v>
      </c>
      <c r="M8" s="85">
        <v>0.9567099318422693</v>
      </c>
      <c r="N8" s="59">
        <v>157931</v>
      </c>
      <c r="O8" s="85">
        <v>1.2736987273577753</v>
      </c>
    </row>
    <row r="9" spans="1:15" ht="13.5" thickBot="1">
      <c r="A9" s="42" t="s">
        <v>25</v>
      </c>
      <c r="B9" s="43">
        <v>1050074</v>
      </c>
      <c r="C9" s="79">
        <v>1.029211875287914</v>
      </c>
      <c r="D9" s="43">
        <v>246561</v>
      </c>
      <c r="E9" s="79">
        <v>0.9574440820130475</v>
      </c>
      <c r="F9" s="43">
        <v>546224</v>
      </c>
      <c r="G9" s="79">
        <v>0.9814464109244453</v>
      </c>
      <c r="H9" s="43">
        <v>792785</v>
      </c>
      <c r="I9" s="79">
        <v>0.9738535998132839</v>
      </c>
      <c r="J9" s="43">
        <v>250724</v>
      </c>
      <c r="K9" s="79">
        <v>1.0614588052005232</v>
      </c>
      <c r="L9" s="43">
        <v>1043509</v>
      </c>
      <c r="M9" s="79">
        <v>0.9935559857066278</v>
      </c>
      <c r="N9" s="49">
        <v>157931</v>
      </c>
      <c r="O9" s="79">
        <v>1.2736987273577753</v>
      </c>
    </row>
    <row r="10" spans="1:15" ht="13.5" thickBot="1">
      <c r="A10" s="67" t="s">
        <v>198</v>
      </c>
      <c r="B10" s="68">
        <v>4052915</v>
      </c>
      <c r="C10" s="79">
        <v>1.0120444050350077</v>
      </c>
      <c r="D10" s="68">
        <v>1016684</v>
      </c>
      <c r="E10" s="79">
        <v>0.9683617788724842</v>
      </c>
      <c r="F10" s="72">
        <v>2163130</v>
      </c>
      <c r="G10" s="79">
        <v>0.9471866787053879</v>
      </c>
      <c r="H10" s="72">
        <v>3179811</v>
      </c>
      <c r="I10" s="79">
        <v>0.9538546868995871</v>
      </c>
      <c r="J10" s="72">
        <v>839167</v>
      </c>
      <c r="K10" s="79">
        <v>1.2282691584298262</v>
      </c>
      <c r="L10" s="69">
        <v>4018978</v>
      </c>
      <c r="M10" s="79">
        <v>1.0005287720190976</v>
      </c>
      <c r="N10" s="74">
        <v>157931</v>
      </c>
      <c r="O10" s="79">
        <v>1.2736987273577753</v>
      </c>
    </row>
    <row r="11" spans="1:15" ht="12.75">
      <c r="A11" s="50" t="s">
        <v>13</v>
      </c>
      <c r="B11" s="51">
        <v>316532</v>
      </c>
      <c r="C11" s="84">
        <f>B11/'2019'!B11</f>
        <v>0.9222664774730414</v>
      </c>
      <c r="D11" s="51">
        <v>80979</v>
      </c>
      <c r="E11" s="84">
        <f>D11/'2019'!D11</f>
        <v>0.9217346764555233</v>
      </c>
      <c r="F11" s="51">
        <v>176101</v>
      </c>
      <c r="G11" s="84">
        <f>F11/'2019'!F11</f>
        <v>0.950653739432742</v>
      </c>
      <c r="H11" s="51">
        <v>257080</v>
      </c>
      <c r="I11" s="84">
        <f>H11/'2019'!H11</f>
        <v>0.941350509159749</v>
      </c>
      <c r="J11" s="51">
        <v>82020</v>
      </c>
      <c r="K11" s="84">
        <f>J11/'2019'!J11</f>
        <v>1.2900688917550096</v>
      </c>
      <c r="L11" s="51">
        <f>H11+J11</f>
        <v>339100</v>
      </c>
      <c r="M11" s="84">
        <f>L11/'2019'!L11</f>
        <v>1.0072027920100988</v>
      </c>
      <c r="N11" s="51">
        <v>135362</v>
      </c>
      <c r="O11" s="84">
        <f>N11/'2019'!N11</f>
        <v>0.9166271652423582</v>
      </c>
    </row>
    <row r="12" spans="1:15" ht="12.75">
      <c r="A12" s="26" t="s">
        <v>14</v>
      </c>
      <c r="B12" s="27">
        <v>281615</v>
      </c>
      <c r="C12" s="84">
        <f>B12/'2019'!B12</f>
        <v>0.9972802895358431</v>
      </c>
      <c r="D12" s="27">
        <v>71675</v>
      </c>
      <c r="E12" s="84">
        <f>D12/'2019'!D12</f>
        <v>0.9250058075007098</v>
      </c>
      <c r="F12" s="27">
        <v>149479</v>
      </c>
      <c r="G12" s="84">
        <f>F12/'2019'!F12</f>
        <v>0.8293745249152477</v>
      </c>
      <c r="H12" s="27">
        <v>221154</v>
      </c>
      <c r="I12" s="84">
        <f>H12/'2019'!H12</f>
        <v>0.8581273257099842</v>
      </c>
      <c r="J12" s="27">
        <v>48258</v>
      </c>
      <c r="K12" s="84">
        <f>J12/'2019'!J12</f>
        <v>2.8912587622071775</v>
      </c>
      <c r="L12" s="27">
        <f aca="true" t="shared" si="0" ref="L12:L29">H12+J12</f>
        <v>269412</v>
      </c>
      <c r="M12" s="84">
        <f>L12/'2019'!L12</f>
        <v>0.9817935337162181</v>
      </c>
      <c r="N12" s="27">
        <v>147564</v>
      </c>
      <c r="O12" s="84">
        <f>N12/'2019'!N12</f>
        <v>1.0653748131890346</v>
      </c>
    </row>
    <row r="13" spans="1:15" ht="13.5" thickBot="1">
      <c r="A13" s="58" t="s">
        <v>15</v>
      </c>
      <c r="B13" s="59">
        <v>264865</v>
      </c>
      <c r="C13" s="85">
        <f>B13/'2019'!B13</f>
        <v>0.8783481291597717</v>
      </c>
      <c r="D13" s="59">
        <v>66189</v>
      </c>
      <c r="E13" s="85">
        <f>D13/'2019'!D13</f>
        <v>0.8874423468840502</v>
      </c>
      <c r="F13" s="59">
        <v>168223</v>
      </c>
      <c r="G13" s="85">
        <f>F13/'2019'!F13</f>
        <v>0.979344592509795</v>
      </c>
      <c r="H13" s="59">
        <v>234412</v>
      </c>
      <c r="I13" s="85">
        <f>H13/'2019'!H13</f>
        <v>0.9515211787867103</v>
      </c>
      <c r="J13" s="59">
        <v>37855</v>
      </c>
      <c r="K13" s="85">
        <f>J13/'2019'!J13</f>
        <v>0.795356655110831</v>
      </c>
      <c r="L13" s="59">
        <f t="shared" si="0"/>
        <v>272267</v>
      </c>
      <c r="M13" s="85">
        <f>L13/'2019'!L13</f>
        <v>0.9262357543799966</v>
      </c>
      <c r="N13" s="59">
        <v>140163</v>
      </c>
      <c r="O13" s="85">
        <f>N13/'2019'!N13</f>
        <v>0.9593240524003122</v>
      </c>
    </row>
    <row r="14" spans="1:15" ht="13.5" thickBot="1">
      <c r="A14" s="42" t="s">
        <v>16</v>
      </c>
      <c r="B14" s="43">
        <f>SUM(B11:B13)</f>
        <v>863012</v>
      </c>
      <c r="C14" s="79">
        <f>B14/'2019'!B14</f>
        <v>0.9308294405501633</v>
      </c>
      <c r="D14" s="43">
        <f>SUM(D11:D13)</f>
        <v>218843</v>
      </c>
      <c r="E14" s="79">
        <f>D14/'2019'!D14</f>
        <v>0.9121308742315307</v>
      </c>
      <c r="F14" s="43">
        <f>SUM(F11:F13)</f>
        <v>493803</v>
      </c>
      <c r="G14" s="79">
        <f>F14/'2019'!F14</f>
        <v>0.9191410234455852</v>
      </c>
      <c r="H14" s="43">
        <f>SUM(H11:H13)</f>
        <v>712646</v>
      </c>
      <c r="I14" s="79">
        <f>H14/'2019'!H14</f>
        <v>0.9169768737559012</v>
      </c>
      <c r="J14" s="43">
        <f>SUM(J11:J13)</f>
        <v>168133</v>
      </c>
      <c r="K14" s="79">
        <f>J14/'2019'!J14</f>
        <v>1.3149361821935808</v>
      </c>
      <c r="L14" s="43">
        <f t="shared" si="0"/>
        <v>880779</v>
      </c>
      <c r="M14" s="79">
        <f>L14/'2019'!L14</f>
        <v>0.9732009772019363</v>
      </c>
      <c r="N14" s="43">
        <f>N13</f>
        <v>140163</v>
      </c>
      <c r="O14" s="79">
        <f>N14/'2019'!N14</f>
        <v>0.9593240524003122</v>
      </c>
    </row>
    <row r="15" spans="1:15" ht="13.5" thickBot="1">
      <c r="A15" s="42" t="s">
        <v>155</v>
      </c>
      <c r="B15" s="43">
        <f>SUM(B6:B8,B11:B13)</f>
        <v>1913086</v>
      </c>
      <c r="C15" s="79">
        <f>B15/'2019'!B15</f>
        <v>0.9823730251364245</v>
      </c>
      <c r="D15" s="43">
        <f>SUM(D6:D8,D11:D13)</f>
        <v>465404</v>
      </c>
      <c r="E15" s="79">
        <f>D15/'2019'!D15</f>
        <v>0.9355888590698469</v>
      </c>
      <c r="F15" s="43">
        <f>SUM(F6:F8,F11:F13)</f>
        <v>1040027</v>
      </c>
      <c r="G15" s="79">
        <f>F15/'2019'!F15</f>
        <v>0.950843577492654</v>
      </c>
      <c r="H15" s="43">
        <f>SUM(H6:H8,H11:H13)</f>
        <v>1505431</v>
      </c>
      <c r="I15" s="79">
        <f>H15/'2019'!H15</f>
        <v>0.946074725418369</v>
      </c>
      <c r="J15" s="43">
        <f>SUM(J6:J8,J11:J13)</f>
        <v>418857</v>
      </c>
      <c r="K15" s="79">
        <f>J15/'2019'!J15</f>
        <v>1.1504816368235866</v>
      </c>
      <c r="L15" s="43">
        <f t="shared" si="0"/>
        <v>1924288</v>
      </c>
      <c r="M15" s="79">
        <f>L15/'2019'!L15</f>
        <v>0.9841344850688638</v>
      </c>
      <c r="N15" s="43">
        <f>N13</f>
        <v>140163</v>
      </c>
      <c r="O15" s="79">
        <f>N15/'2019'!N15</f>
        <v>0.9593240524003122</v>
      </c>
    </row>
    <row r="16" spans="1:15" ht="12.75">
      <c r="A16" s="50" t="s">
        <v>17</v>
      </c>
      <c r="B16" s="51">
        <v>315314</v>
      </c>
      <c r="C16" s="84">
        <f>B16/'2019'!B16</f>
        <v>0.9057988084089329</v>
      </c>
      <c r="D16" s="51">
        <v>80660</v>
      </c>
      <c r="E16" s="84">
        <f>D16/'2019'!D16</f>
        <v>0.8410844629822732</v>
      </c>
      <c r="F16" s="51">
        <v>166916</v>
      </c>
      <c r="G16" s="84">
        <f>F16/'2019'!F16</f>
        <v>0.8899101644763149</v>
      </c>
      <c r="H16" s="51">
        <v>247576</v>
      </c>
      <c r="I16" s="84">
        <f>H16/'2019'!H16</f>
        <v>0.8733917767625633</v>
      </c>
      <c r="J16" s="51">
        <v>91611</v>
      </c>
      <c r="K16" s="84">
        <f>J16/'2019'!J16</f>
        <v>1.2778234974125786</v>
      </c>
      <c r="L16" s="51">
        <f t="shared" si="0"/>
        <v>339187</v>
      </c>
      <c r="M16" s="84">
        <f>L16/'2019'!L16</f>
        <v>0.9550312818520208</v>
      </c>
      <c r="N16" s="51">
        <v>116287</v>
      </c>
      <c r="O16" s="84">
        <f>N16/'2019'!N16</f>
        <v>0.8363083251826707</v>
      </c>
    </row>
    <row r="17" spans="1:15" ht="12.75">
      <c r="A17" s="26" t="s">
        <v>18</v>
      </c>
      <c r="B17" s="27">
        <v>348734</v>
      </c>
      <c r="C17" s="84">
        <f>B17/'2019'!B17</f>
        <v>0.9516602628476619</v>
      </c>
      <c r="D17" s="27">
        <v>87925</v>
      </c>
      <c r="E17" s="84">
        <f>D17/'2019'!D17</f>
        <v>0.9118580436405874</v>
      </c>
      <c r="F17" s="27">
        <v>162996</v>
      </c>
      <c r="G17" s="84">
        <f>F17/'2019'!F17</f>
        <v>0.9125242832589673</v>
      </c>
      <c r="H17" s="27">
        <v>250921</v>
      </c>
      <c r="I17" s="84">
        <f>H17/'2019'!H17</f>
        <v>0.9122940329547272</v>
      </c>
      <c r="J17" s="27">
        <v>73247</v>
      </c>
      <c r="K17" s="84">
        <f>J17/'2019'!J17</f>
        <v>1.037375368230229</v>
      </c>
      <c r="L17" s="27">
        <f t="shared" si="0"/>
        <v>324168</v>
      </c>
      <c r="M17" s="84">
        <f>L17/'2019'!L17</f>
        <v>0.937845000173585</v>
      </c>
      <c r="N17" s="27">
        <v>140849</v>
      </c>
      <c r="O17" s="84">
        <f>N17/'2019'!N17</f>
        <v>0.8811598736275768</v>
      </c>
    </row>
    <row r="18" spans="1:15" ht="13.5" thickBot="1">
      <c r="A18" s="58" t="s">
        <v>19</v>
      </c>
      <c r="B18" s="59">
        <v>323093</v>
      </c>
      <c r="C18" s="82">
        <f>B18/'2019'!B18</f>
        <v>1.0227439634323916</v>
      </c>
      <c r="D18" s="59">
        <v>76002</v>
      </c>
      <c r="E18" s="82">
        <f>D18/'2019'!D18</f>
        <v>0.9270910843020773</v>
      </c>
      <c r="F18" s="59">
        <v>162221</v>
      </c>
      <c r="G18" s="82">
        <f>F18/'2019'!F18</f>
        <v>0.9071494477841465</v>
      </c>
      <c r="H18" s="59">
        <v>238224</v>
      </c>
      <c r="I18" s="82">
        <f>H18/'2019'!H18</f>
        <v>0.9134250756317988</v>
      </c>
      <c r="J18" s="59">
        <v>91867</v>
      </c>
      <c r="K18" s="82">
        <f>J18/'2019'!J18</f>
        <v>1.3168252967146379</v>
      </c>
      <c r="L18" s="59">
        <f t="shared" si="0"/>
        <v>330091</v>
      </c>
      <c r="M18" s="82">
        <f>L18/'2019'!L18</f>
        <v>0.9985600498537361</v>
      </c>
      <c r="N18" s="59">
        <v>133852</v>
      </c>
      <c r="O18" s="82">
        <f>N18/'2019'!N18</f>
        <v>0.9219155721163449</v>
      </c>
    </row>
    <row r="19" spans="1:15" ht="13.5" thickBot="1">
      <c r="A19" s="42" t="s">
        <v>20</v>
      </c>
      <c r="B19" s="43">
        <f>SUM(B16:B18)</f>
        <v>987141</v>
      </c>
      <c r="C19" s="79">
        <f>B19/'2019'!B19</f>
        <v>0.9579596336400567</v>
      </c>
      <c r="D19" s="43">
        <f>SUM(D16:D18)</f>
        <v>244587</v>
      </c>
      <c r="E19" s="79">
        <f>D19/'2019'!D19</f>
        <v>0.8916672438872342</v>
      </c>
      <c r="F19" s="43">
        <f>SUM(F16:F18)</f>
        <v>492133</v>
      </c>
      <c r="G19" s="79">
        <f>F19/'2019'!F19</f>
        <v>0.9029781050290728</v>
      </c>
      <c r="H19" s="43">
        <f>SUM(H16:H18)</f>
        <v>736721</v>
      </c>
      <c r="I19" s="79">
        <f>H19/'2019'!H19</f>
        <v>0.899194690179077</v>
      </c>
      <c r="J19" s="43">
        <f>SUM(J16:J18)</f>
        <v>256725</v>
      </c>
      <c r="K19" s="79">
        <f>J19/'2019'!J19</f>
        <v>1.2105958078890906</v>
      </c>
      <c r="L19" s="43">
        <f t="shared" si="0"/>
        <v>993446</v>
      </c>
      <c r="M19" s="79">
        <f>L19/'2019'!L19</f>
        <v>0.9632229533914369</v>
      </c>
      <c r="N19" s="43">
        <f>N18</f>
        <v>133852</v>
      </c>
      <c r="O19" s="79">
        <f>N19/'2019'!N19</f>
        <v>0.9219155721163449</v>
      </c>
    </row>
    <row r="20" spans="1:15" ht="12.75">
      <c r="A20" s="50" t="s">
        <v>21</v>
      </c>
      <c r="B20" s="19">
        <v>323472</v>
      </c>
      <c r="C20" s="84">
        <f>B20/'2019'!B20</f>
        <v>0.9706790540236404</v>
      </c>
      <c r="D20" s="19">
        <v>75588</v>
      </c>
      <c r="E20" s="84">
        <f>D20/'2019'!D20</f>
        <v>0.9422352970506843</v>
      </c>
      <c r="F20" s="19">
        <v>167929</v>
      </c>
      <c r="G20" s="84">
        <f>F20/'2019'!F20</f>
        <v>0.9465588185558875</v>
      </c>
      <c r="H20" s="19">
        <v>243518</v>
      </c>
      <c r="I20" s="84">
        <f>H20/'2019'!H20</f>
        <v>0.9452164327412744</v>
      </c>
      <c r="J20" s="19">
        <v>99956</v>
      </c>
      <c r="K20" s="84">
        <f>J20/'2019'!J20</f>
        <v>1.1675329681239999</v>
      </c>
      <c r="L20" s="19">
        <v>343245</v>
      </c>
      <c r="M20" s="84">
        <f>L20/'2019'!L20</f>
        <v>1</v>
      </c>
      <c r="N20" s="19">
        <v>113848</v>
      </c>
      <c r="O20" s="84">
        <f>N20/'2019'!N20</f>
        <v>0.8421519820692818</v>
      </c>
    </row>
    <row r="21" spans="1:15" ht="12.75">
      <c r="A21" s="26" t="s">
        <v>22</v>
      </c>
      <c r="B21" s="51">
        <v>338057</v>
      </c>
      <c r="C21" s="84">
        <f>B21/'2019'!B21</f>
        <v>0.9780666477644241</v>
      </c>
      <c r="D21" s="51">
        <v>86848</v>
      </c>
      <c r="E21" s="84">
        <f>D21/'2019'!D21</f>
        <v>0.9913589406997317</v>
      </c>
      <c r="F21" s="51">
        <v>167393</v>
      </c>
      <c r="G21" s="84">
        <f>F21/'2019'!F21</f>
        <v>0.8994352771762785</v>
      </c>
      <c r="H21" s="51">
        <v>254241</v>
      </c>
      <c r="I21" s="84">
        <f>H21/'2019'!H21</f>
        <v>0.9288563975536509</v>
      </c>
      <c r="J21" s="51">
        <v>85758</v>
      </c>
      <c r="K21" s="84">
        <f>J21/'2019'!J21</f>
        <v>1.4891644092519274</v>
      </c>
      <c r="L21" s="51">
        <f t="shared" si="0"/>
        <v>339999</v>
      </c>
      <c r="M21" s="84">
        <f>L21/'2019'!L21</f>
        <v>1.0262509734320953</v>
      </c>
      <c r="N21" s="51">
        <v>111905</v>
      </c>
      <c r="O21" s="84">
        <f>N21/'2019'!N21</f>
        <v>0.7484132875878627</v>
      </c>
    </row>
    <row r="22" spans="1:15" ht="13.5" thickBot="1">
      <c r="A22" s="58" t="s">
        <v>23</v>
      </c>
      <c r="B22" s="59">
        <v>368612</v>
      </c>
      <c r="C22" s="85">
        <f>B22/'2019'!B22</f>
        <v>1.0061606911329175</v>
      </c>
      <c r="D22" s="59">
        <v>90431</v>
      </c>
      <c r="E22" s="85">
        <f>D22/'2019'!D22</f>
        <v>1.0268315392651133</v>
      </c>
      <c r="F22" s="59">
        <v>185297</v>
      </c>
      <c r="G22" s="85">
        <f>F22/'2019'!F22</f>
        <v>1.0827723628544048</v>
      </c>
      <c r="H22" s="59">
        <v>275729</v>
      </c>
      <c r="I22" s="85">
        <f>H22/'2019'!H22</f>
        <v>1.0637733941874776</v>
      </c>
      <c r="J22" s="59">
        <v>85175</v>
      </c>
      <c r="K22" s="85">
        <f>J22/'2019'!J22</f>
        <v>0.8087795428864433</v>
      </c>
      <c r="L22" s="59">
        <f t="shared" si="0"/>
        <v>360904</v>
      </c>
      <c r="M22" s="85">
        <f>L22/'2019'!L22</f>
        <v>0.9901018347818453</v>
      </c>
      <c r="N22" s="59">
        <v>119613</v>
      </c>
      <c r="O22" s="85">
        <f>N22/'2019'!N22</f>
        <v>0.7902498001466692</v>
      </c>
    </row>
    <row r="23" spans="1:15" ht="13.5" thickBot="1">
      <c r="A23" s="42" t="s">
        <v>24</v>
      </c>
      <c r="B23" s="43">
        <f>SUM(B20:B22)</f>
        <v>1030141</v>
      </c>
      <c r="C23" s="79">
        <f>B23/'2019'!B23</f>
        <v>0.9855582854015744</v>
      </c>
      <c r="D23" s="43">
        <f>SUM(D20:D22)</f>
        <v>252867</v>
      </c>
      <c r="E23" s="79">
        <f>D23/'2019'!D23</f>
        <v>0.9881670216299654</v>
      </c>
      <c r="F23" s="43">
        <f>SUM(F20:F22)</f>
        <v>520619</v>
      </c>
      <c r="G23" s="79">
        <f>F23/'2019'!F23</f>
        <v>0.973754841943623</v>
      </c>
      <c r="H23" s="43">
        <f>SUM(H20:H22)</f>
        <v>773488</v>
      </c>
      <c r="I23" s="79">
        <f>H23/'2019'!H23</f>
        <v>0.978423745643828</v>
      </c>
      <c r="J23" s="43">
        <f>SUM(J20:J22)</f>
        <v>270889</v>
      </c>
      <c r="K23" s="79">
        <f>J23/'2019'!J23</f>
        <v>1.0900351690448022</v>
      </c>
      <c r="L23" s="43">
        <f t="shared" si="0"/>
        <v>1044377</v>
      </c>
      <c r="M23" s="79">
        <f>L23/'2019'!L23</f>
        <v>1.0051180924278602</v>
      </c>
      <c r="N23" s="43">
        <f>N22</f>
        <v>119613</v>
      </c>
      <c r="O23" s="79">
        <f>N23/'2019'!N23</f>
        <v>0.7902498001466692</v>
      </c>
    </row>
    <row r="24" spans="1:15" ht="13.5" thickBot="1">
      <c r="A24" s="42" t="s">
        <v>156</v>
      </c>
      <c r="B24" s="43">
        <f>SUM(B23,B19)</f>
        <v>2017282</v>
      </c>
      <c r="C24" s="79">
        <f>B24/'2019'!B24</f>
        <v>0.9718571776819172</v>
      </c>
      <c r="D24" s="43">
        <f>SUM(D23,D19)</f>
        <v>497454</v>
      </c>
      <c r="E24" s="79">
        <f>D24/'2019'!D24</f>
        <v>0.9382419398036206</v>
      </c>
      <c r="F24" s="43">
        <f>SUM(F23,F19)</f>
        <v>1012752</v>
      </c>
      <c r="G24" s="79">
        <f>F24/'2019'!F24</f>
        <v>0.9380269010116129</v>
      </c>
      <c r="H24" s="43">
        <f>SUM(H23,H19)</f>
        <v>1510209</v>
      </c>
      <c r="I24" s="79">
        <f>H24/'2019'!H24</f>
        <v>0.9381013344663532</v>
      </c>
      <c r="J24" s="43">
        <f>SUM(J23,J19)</f>
        <v>527614</v>
      </c>
      <c r="K24" s="79">
        <f>J24/'2019'!J24</f>
        <v>1.1455450639304006</v>
      </c>
      <c r="L24" s="43">
        <f t="shared" si="0"/>
        <v>2037823</v>
      </c>
      <c r="M24" s="79">
        <f>L24/'2019'!L24</f>
        <v>0.9842482452971258</v>
      </c>
      <c r="N24" s="43">
        <f>N22</f>
        <v>119613</v>
      </c>
      <c r="O24" s="79">
        <f>N24/'2019'!N24</f>
        <v>0.7902498001466692</v>
      </c>
    </row>
    <row r="25" spans="1:15" ht="13.5" thickBot="1">
      <c r="A25" s="42" t="s">
        <v>199</v>
      </c>
      <c r="B25" s="43">
        <f>SUM(B15,B24)</f>
        <v>3930368</v>
      </c>
      <c r="C25" s="79">
        <f>B25/'2019'!B25</f>
        <v>0.9769474419174614</v>
      </c>
      <c r="D25" s="43">
        <f>SUM(D15,D24)</f>
        <v>962858</v>
      </c>
      <c r="E25" s="79">
        <f>D25/'2019'!D25</f>
        <v>0.936957678882647</v>
      </c>
      <c r="F25" s="43">
        <f>SUM(F15,F24)</f>
        <v>2052779</v>
      </c>
      <c r="G25" s="79">
        <f>F25/'2019'!F25</f>
        <v>0.9444769068248908</v>
      </c>
      <c r="H25" s="43">
        <f>SUM(H15,H24)</f>
        <v>3015640</v>
      </c>
      <c r="I25" s="79">
        <f>H25/'2019'!H25</f>
        <v>0.942064842791344</v>
      </c>
      <c r="J25" s="43">
        <f>SUM(J15,J24)</f>
        <v>946471</v>
      </c>
      <c r="K25" s="79">
        <f>J25/'2019'!J25</f>
        <v>1.1477244891772267</v>
      </c>
      <c r="L25" s="43">
        <f t="shared" si="0"/>
        <v>3962111</v>
      </c>
      <c r="M25" s="79">
        <f>L25/'2019'!L25</f>
        <v>0.9841929918082264</v>
      </c>
      <c r="N25" s="43">
        <f>N22</f>
        <v>119613</v>
      </c>
      <c r="O25" s="79">
        <f>N25/'2019'!N25</f>
        <v>0.7902498001466692</v>
      </c>
    </row>
    <row r="26" spans="1:15" ht="12.75">
      <c r="A26" s="66">
        <v>44197</v>
      </c>
      <c r="B26" s="51">
        <v>378864</v>
      </c>
      <c r="C26" s="84">
        <f>B26/'2019'!B26</f>
        <v>1.0266844074934216</v>
      </c>
      <c r="D26" s="51">
        <v>92922</v>
      </c>
      <c r="E26" s="84">
        <f>D26/'2019'!D26</f>
        <v>1.0284556894777037</v>
      </c>
      <c r="F26" s="51">
        <v>172686</v>
      </c>
      <c r="G26" s="84">
        <f>F26/'2019'!F26</f>
        <v>0.965962040823176</v>
      </c>
      <c r="H26" s="51">
        <v>265608</v>
      </c>
      <c r="I26" s="84">
        <f>H26/'2019'!H26</f>
        <v>0.9869427248608438</v>
      </c>
      <c r="J26" s="51">
        <v>91636</v>
      </c>
      <c r="K26" s="84">
        <f>J26/'2019'!J26</f>
        <v>1.1709324167188437</v>
      </c>
      <c r="L26" s="51">
        <v>357244</v>
      </c>
      <c r="M26" s="84">
        <f>L26/'2019'!L26</f>
        <v>1.0283924566974014</v>
      </c>
      <c r="N26" s="51">
        <v>141083</v>
      </c>
      <c r="O26" s="84">
        <f>N26/'2019'!N26</f>
        <v>0.8155039566245282</v>
      </c>
    </row>
    <row r="27" spans="1:15" ht="12.75">
      <c r="A27" s="26" t="s">
        <v>11</v>
      </c>
      <c r="B27" s="27">
        <v>333442</v>
      </c>
      <c r="C27" s="84">
        <f>B27/'2019'!B27</f>
        <v>0.9721511163460586</v>
      </c>
      <c r="D27" s="27">
        <v>76454</v>
      </c>
      <c r="E27" s="84">
        <f>D27/'2019'!D27</f>
        <v>0.9682501488076393</v>
      </c>
      <c r="F27" s="27">
        <v>169770</v>
      </c>
      <c r="G27" s="84">
        <f>F27/'2019'!F27</f>
        <v>0.9655348916567139</v>
      </c>
      <c r="H27" s="27">
        <v>246223</v>
      </c>
      <c r="I27" s="84">
        <f>H27/'2019'!H27</f>
        <v>0.9663724385869202</v>
      </c>
      <c r="J27" s="27">
        <v>100300</v>
      </c>
      <c r="K27" s="84">
        <f>J27/'2019'!J27</f>
        <v>0.9265931304620956</v>
      </c>
      <c r="L27" s="27">
        <v>346523</v>
      </c>
      <c r="M27" s="84">
        <f>L27/'2019'!L27</f>
        <v>0.9545115236188046</v>
      </c>
      <c r="N27" s="27">
        <v>128000</v>
      </c>
      <c r="O27" s="84">
        <f>N27/'2019'!N27</f>
        <v>0.836836496531705</v>
      </c>
    </row>
    <row r="28" spans="1:15" ht="13.5" thickBot="1">
      <c r="A28" s="58" t="s">
        <v>12</v>
      </c>
      <c r="B28" s="59">
        <v>326724</v>
      </c>
      <c r="C28" s="85">
        <f>B28/'2019'!B28</f>
        <v>0.966458914462689</v>
      </c>
      <c r="D28" s="59">
        <v>77841</v>
      </c>
      <c r="E28" s="85">
        <f>D28/'2019'!D28</f>
        <v>1.007663529624979</v>
      </c>
      <c r="F28" s="59">
        <v>188844</v>
      </c>
      <c r="G28" s="85">
        <f>F28/'2019'!F28</f>
        <v>0.9854975655323213</v>
      </c>
      <c r="H28" s="59">
        <v>266685</v>
      </c>
      <c r="I28" s="85">
        <f>H28/'2019'!H28</f>
        <v>0.9918660180308846</v>
      </c>
      <c r="J28" s="59">
        <v>74470</v>
      </c>
      <c r="K28" s="85">
        <f>J28/'2019'!J28</f>
        <v>1.159625655958517</v>
      </c>
      <c r="L28" s="59">
        <v>341155</v>
      </c>
      <c r="M28" s="85">
        <f>L28/'2019'!L28</f>
        <v>1.0242096003794758</v>
      </c>
      <c r="N28" s="59">
        <v>113569</v>
      </c>
      <c r="O28" s="85">
        <f>N28/'2019'!N28</f>
        <v>0.7191051788439256</v>
      </c>
    </row>
    <row r="29" spans="1:15" ht="13.5" thickBot="1">
      <c r="A29" s="42" t="s">
        <v>28</v>
      </c>
      <c r="B29" s="43">
        <f>SUM(B26:B28)</f>
        <v>1039030</v>
      </c>
      <c r="C29" s="79">
        <f>B29/'2019'!B29</f>
        <v>0.9894826459849496</v>
      </c>
      <c r="D29" s="43">
        <f>SUM(D26:D28)</f>
        <v>247217</v>
      </c>
      <c r="E29" s="79">
        <f>D29/'2019'!D29</f>
        <v>1.0026605992026314</v>
      </c>
      <c r="F29" s="43">
        <f>SUM(F26:F28)</f>
        <v>531300</v>
      </c>
      <c r="G29" s="79">
        <f>F29/'2019'!F29</f>
        <v>0.9726778757432848</v>
      </c>
      <c r="H29" s="43">
        <f>SUM(H26:H28)</f>
        <v>778516</v>
      </c>
      <c r="I29" s="79">
        <f>H29/'2019'!H29</f>
        <v>0.9820014253549196</v>
      </c>
      <c r="J29" s="43">
        <f>SUM(J26:J28)</f>
        <v>266406</v>
      </c>
      <c r="K29" s="79">
        <f>J29/'2019'!J29</f>
        <v>1.062546864281042</v>
      </c>
      <c r="L29" s="43">
        <f t="shared" si="0"/>
        <v>1044922</v>
      </c>
      <c r="M29" s="79">
        <f>L29/'2019'!L29</f>
        <v>1.0013540851109095</v>
      </c>
      <c r="N29" s="43">
        <f>N28</f>
        <v>113569</v>
      </c>
      <c r="O29" s="79">
        <f>N29/'2019'!N29</f>
        <v>0.7191051788439256</v>
      </c>
    </row>
    <row r="30" spans="1:15" ht="13.5" thickBot="1">
      <c r="A30" s="67" t="s">
        <v>201</v>
      </c>
      <c r="B30" s="68">
        <f>SUM(B11:B13,B16:B18,B20:B22,B26:B28)</f>
        <v>3919324</v>
      </c>
      <c r="C30" s="79">
        <f>B30/'2019'!B30</f>
        <v>0.967038292192163</v>
      </c>
      <c r="D30" s="68">
        <f>SUM(D11:D13,D16:D18,D20:D22,D26:D28)</f>
        <v>963514</v>
      </c>
      <c r="E30" s="79">
        <f>D30/'2019'!D30</f>
        <v>0.9477025309732424</v>
      </c>
      <c r="F30" s="68">
        <f>SUM(F11:F13,F16:F18,F20:F22,F26:F28)</f>
        <v>2037855</v>
      </c>
      <c r="G30" s="79">
        <f>F30/'2019'!F30</f>
        <v>0.942086236148544</v>
      </c>
      <c r="H30" s="68">
        <f>SUM(H11:H13,H16:H18,H20:H22,H26:H28)</f>
        <v>3001371</v>
      </c>
      <c r="I30" s="79">
        <f>H30/'2019'!H30</f>
        <v>0.9438834572243444</v>
      </c>
      <c r="J30" s="68">
        <f>SUM(J11:J13,J16:J18,J20:J22,J26:J28)</f>
        <v>962153</v>
      </c>
      <c r="K30" s="79">
        <f>J30/'2019'!J30</f>
        <v>1.146557240692258</v>
      </c>
      <c r="L30" s="68">
        <f>SUM(L11:L13,L16:L18,L20:L22,L26:L28)</f>
        <v>3963295</v>
      </c>
      <c r="M30" s="79">
        <f>L30/'2019'!L30</f>
        <v>0.9861449851181071</v>
      </c>
      <c r="N30" s="68">
        <f>N28</f>
        <v>113569</v>
      </c>
      <c r="O30" s="79">
        <f>N30/'2019'!N30</f>
        <v>0.7191051788439256</v>
      </c>
    </row>
  </sheetData>
  <sheetProtection/>
  <mergeCells count="5">
    <mergeCell ref="A1:O1"/>
    <mergeCell ref="A3:A4"/>
    <mergeCell ref="B3:C3"/>
    <mergeCell ref="D3:M3"/>
    <mergeCell ref="N3:O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B29" sqref="B29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192</v>
      </c>
      <c r="B5" s="43">
        <v>4030005</v>
      </c>
      <c r="C5" s="79">
        <v>1.0097952523645592</v>
      </c>
      <c r="D5" s="43">
        <v>1051060</v>
      </c>
      <c r="E5" s="79">
        <v>1.0426251624358935</v>
      </c>
      <c r="F5" s="44">
        <v>2307809</v>
      </c>
      <c r="G5" s="79">
        <v>0.9700434369953402</v>
      </c>
      <c r="H5" s="44">
        <v>3358869</v>
      </c>
      <c r="I5" s="79">
        <v>0.9916452328316753</v>
      </c>
      <c r="J5" s="44">
        <v>646593</v>
      </c>
      <c r="K5" s="79">
        <v>1.0586625930801423</v>
      </c>
      <c r="L5" s="44">
        <v>4005462</v>
      </c>
      <c r="M5" s="75">
        <v>1.001883473755932</v>
      </c>
      <c r="N5" s="49">
        <v>154020</v>
      </c>
      <c r="O5" s="45">
        <v>1.1758777856668423</v>
      </c>
    </row>
    <row r="6" spans="1:15" ht="12.75">
      <c r="A6" s="66">
        <v>43466</v>
      </c>
      <c r="B6" s="51">
        <v>368455</v>
      </c>
      <c r="C6" s="84">
        <v>1.0023831611707958</v>
      </c>
      <c r="D6" s="51">
        <v>97974</v>
      </c>
      <c r="E6" s="84">
        <v>1.0867766303202404</v>
      </c>
      <c r="F6" s="51">
        <v>184493</v>
      </c>
      <c r="G6" s="84">
        <v>0.9744777499009639</v>
      </c>
      <c r="H6" s="51">
        <v>282467</v>
      </c>
      <c r="I6" s="84">
        <v>1.0107021712061144</v>
      </c>
      <c r="J6" s="51">
        <v>107799</v>
      </c>
      <c r="K6" s="84">
        <v>1.9027606170791118</v>
      </c>
      <c r="L6" s="51">
        <v>390266</v>
      </c>
      <c r="M6" s="84">
        <v>1.1610567340017255</v>
      </c>
      <c r="N6" s="51">
        <v>132200</v>
      </c>
      <c r="O6" s="84">
        <v>0.8138790386130812</v>
      </c>
    </row>
    <row r="7" spans="1:15" ht="12.75">
      <c r="A7" s="26" t="s">
        <v>11</v>
      </c>
      <c r="B7" s="27">
        <v>325248</v>
      </c>
      <c r="C7" s="84">
        <v>0.9952417817461896</v>
      </c>
      <c r="D7" s="27">
        <v>78571</v>
      </c>
      <c r="E7" s="84">
        <v>0.9656371747760149</v>
      </c>
      <c r="F7" s="27">
        <v>180543</v>
      </c>
      <c r="G7" s="84">
        <v>0.9793968786108354</v>
      </c>
      <c r="H7" s="27">
        <v>259114</v>
      </c>
      <c r="I7" s="84">
        <v>0.9751832839056408</v>
      </c>
      <c r="J7" s="27">
        <v>52734</v>
      </c>
      <c r="K7" s="84">
        <v>0.6030740376478123</v>
      </c>
      <c r="L7" s="27">
        <v>311848</v>
      </c>
      <c r="M7" s="84">
        <v>0.8830468639388361</v>
      </c>
      <c r="N7" s="27">
        <v>145591</v>
      </c>
      <c r="O7" s="84">
        <v>1.0698612621616062</v>
      </c>
    </row>
    <row r="8" spans="1:15" ht="13.5" thickBot="1">
      <c r="A8" s="58" t="s">
        <v>12</v>
      </c>
      <c r="B8" s="59">
        <v>326567</v>
      </c>
      <c r="C8" s="85">
        <v>0.9298287074473537</v>
      </c>
      <c r="D8" s="59">
        <v>80975</v>
      </c>
      <c r="E8" s="85">
        <v>0.9290278909145145</v>
      </c>
      <c r="F8" s="59">
        <v>191514</v>
      </c>
      <c r="G8" s="85">
        <v>0.9254074636024953</v>
      </c>
      <c r="H8" s="59">
        <v>272489</v>
      </c>
      <c r="I8" s="85">
        <v>0.9264803884234577</v>
      </c>
      <c r="J8" s="59">
        <v>75674</v>
      </c>
      <c r="K8" s="85">
        <v>1.363667489593282</v>
      </c>
      <c r="L8" s="59">
        <v>348163</v>
      </c>
      <c r="M8" s="85">
        <v>0.9958753450322507</v>
      </c>
      <c r="N8" s="59">
        <v>123994</v>
      </c>
      <c r="O8" s="85">
        <v>0.9005955839628124</v>
      </c>
    </row>
    <row r="9" spans="1:15" ht="13.5" thickBot="1">
      <c r="A9" s="42" t="s">
        <v>25</v>
      </c>
      <c r="B9" s="43">
        <v>1020270</v>
      </c>
      <c r="C9" s="79">
        <v>0.9757802741790791</v>
      </c>
      <c r="D9" s="43">
        <v>257520</v>
      </c>
      <c r="E9" s="79">
        <v>0.9955195435269195</v>
      </c>
      <c r="F9" s="43">
        <v>556550</v>
      </c>
      <c r="G9" s="79">
        <v>0.9585492674172476</v>
      </c>
      <c r="H9" s="43">
        <v>814070</v>
      </c>
      <c r="I9" s="79">
        <v>0.9699438577093182</v>
      </c>
      <c r="J9" s="43">
        <v>236207</v>
      </c>
      <c r="K9" s="79">
        <v>1.183467024735832</v>
      </c>
      <c r="L9" s="43">
        <v>1050277</v>
      </c>
      <c r="M9" s="79">
        <v>1.0109656025450362</v>
      </c>
      <c r="N9" s="49">
        <v>123994</v>
      </c>
      <c r="O9" s="79">
        <v>0.9005955839628124</v>
      </c>
    </row>
    <row r="10" spans="1:15" ht="13.5" thickBot="1">
      <c r="A10" s="67" t="s">
        <v>193</v>
      </c>
      <c r="B10" s="68">
        <v>4004681</v>
      </c>
      <c r="C10" s="79">
        <v>0.9928545963284511</v>
      </c>
      <c r="D10" s="68">
        <v>1049901</v>
      </c>
      <c r="E10" s="79">
        <v>1.0339869075065664</v>
      </c>
      <c r="F10" s="72">
        <v>2283742</v>
      </c>
      <c r="G10" s="79">
        <v>0.967916963347235</v>
      </c>
      <c r="H10" s="72">
        <v>3333643</v>
      </c>
      <c r="I10" s="79">
        <v>0.9877955370209649</v>
      </c>
      <c r="J10" s="72">
        <v>683211</v>
      </c>
      <c r="K10" s="79">
        <v>1.047021736998259</v>
      </c>
      <c r="L10" s="69">
        <v>4016854</v>
      </c>
      <c r="M10" s="79">
        <v>0.9973915908663717</v>
      </c>
      <c r="N10" s="74">
        <v>123994</v>
      </c>
      <c r="O10" s="79">
        <v>0.9005955839628124</v>
      </c>
    </row>
    <row r="11" spans="1:15" ht="12.75">
      <c r="A11" s="50" t="s">
        <v>13</v>
      </c>
      <c r="B11" s="51">
        <v>343211</v>
      </c>
      <c r="C11" s="84">
        <f>B11/'2018'!B11</f>
        <v>1.0748722220830307</v>
      </c>
      <c r="D11" s="51">
        <v>87855</v>
      </c>
      <c r="E11" s="84">
        <f>D11/'2018'!D11</f>
        <v>1.0441153750163412</v>
      </c>
      <c r="F11" s="51">
        <v>185242</v>
      </c>
      <c r="G11" s="84">
        <f>F11/'2018'!F11</f>
        <v>0.9664884042469934</v>
      </c>
      <c r="H11" s="51">
        <v>273097</v>
      </c>
      <c r="I11" s="84">
        <f>H11/'2018'!H11</f>
        <v>0.9901706984568975</v>
      </c>
      <c r="J11" s="51">
        <v>63578</v>
      </c>
      <c r="K11" s="84">
        <f>J11/'2018'!J11</f>
        <v>1.897624164278892</v>
      </c>
      <c r="L11" s="51">
        <f>H11+J11</f>
        <v>336675</v>
      </c>
      <c r="M11" s="84">
        <f>L11/'2018'!L11</f>
        <v>1.088464075108628</v>
      </c>
      <c r="N11" s="51">
        <v>147674</v>
      </c>
      <c r="O11" s="84">
        <f>N11/'2018'!N11</f>
        <v>1</v>
      </c>
    </row>
    <row r="12" spans="1:15" ht="12.75">
      <c r="A12" s="26" t="s">
        <v>14</v>
      </c>
      <c r="B12" s="27">
        <v>282383</v>
      </c>
      <c r="C12" s="84">
        <f>B12/'2018'!B12</f>
        <v>0.9674527122168814</v>
      </c>
      <c r="D12" s="27">
        <v>77486</v>
      </c>
      <c r="E12" s="84">
        <f>D12/'2018'!D12</f>
        <v>0.9758819158448886</v>
      </c>
      <c r="F12" s="27">
        <v>180231</v>
      </c>
      <c r="G12" s="84">
        <f>F12/'2018'!F12</f>
        <v>0.9844169889231172</v>
      </c>
      <c r="H12" s="27">
        <v>257717</v>
      </c>
      <c r="I12" s="84">
        <f>H12/'2018'!H12</f>
        <v>0.9818351524849039</v>
      </c>
      <c r="J12" s="27">
        <v>16691</v>
      </c>
      <c r="K12" s="84">
        <f>J12/'2018'!J12</f>
        <v>0.5926359892060786</v>
      </c>
      <c r="L12" s="27">
        <f aca="true" t="shared" si="0" ref="L12:L29">H12+J12</f>
        <v>274408</v>
      </c>
      <c r="M12" s="84">
        <f>L12/'2018'!L12</f>
        <v>0.9441216037213271</v>
      </c>
      <c r="N12" s="27">
        <v>138509</v>
      </c>
      <c r="O12" s="84">
        <f>N12/'2018'!N12</f>
        <v>0.9348167945628919</v>
      </c>
    </row>
    <row r="13" spans="1:15" ht="13.5" thickBot="1">
      <c r="A13" s="58" t="s">
        <v>15</v>
      </c>
      <c r="B13" s="59">
        <v>301549</v>
      </c>
      <c r="C13" s="85">
        <f>B13/'2018'!B13</f>
        <v>1.0469578923978557</v>
      </c>
      <c r="D13" s="59">
        <v>74584</v>
      </c>
      <c r="E13" s="85">
        <f>D13/'2018'!D13</f>
        <v>1.0710090610146614</v>
      </c>
      <c r="F13" s="59">
        <v>171771</v>
      </c>
      <c r="G13" s="85">
        <f>F13/'2018'!F13</f>
        <v>0.8956015308090972</v>
      </c>
      <c r="H13" s="59">
        <v>246355</v>
      </c>
      <c r="I13" s="85">
        <f>H13/'2018'!H13</f>
        <v>0.9423255671625235</v>
      </c>
      <c r="J13" s="59">
        <v>47595</v>
      </c>
      <c r="K13" s="85">
        <f>J13/'2018'!J13</f>
        <v>3.3008530411262917</v>
      </c>
      <c r="L13" s="59">
        <f t="shared" si="0"/>
        <v>293950</v>
      </c>
      <c r="M13" s="85">
        <f>L13/'2018'!L13</f>
        <v>1.0656076446790308</v>
      </c>
      <c r="N13" s="59">
        <v>146106</v>
      </c>
      <c r="O13" s="85">
        <f>N13/'2018'!N13</f>
        <v>0.9111977298949141</v>
      </c>
    </row>
    <row r="14" spans="1:15" ht="13.5" thickBot="1">
      <c r="A14" s="42" t="s">
        <v>16</v>
      </c>
      <c r="B14" s="43">
        <f>SUM(B11:B13)</f>
        <v>927143</v>
      </c>
      <c r="C14" s="79">
        <f>B14/'2018'!B14</f>
        <v>1.0310627872657252</v>
      </c>
      <c r="D14" s="43">
        <f>SUM(D11:D13)</f>
        <v>239925</v>
      </c>
      <c r="E14" s="79">
        <f>D14/'2018'!D14</f>
        <v>1.0289129138916644</v>
      </c>
      <c r="F14" s="43">
        <f>SUM(F11:F13)</f>
        <v>537244</v>
      </c>
      <c r="G14" s="79">
        <f>F14/'2018'!F14</f>
        <v>0.9482845962265882</v>
      </c>
      <c r="H14" s="43">
        <f>SUM(H11:H13)</f>
        <v>777169</v>
      </c>
      <c r="I14" s="79">
        <f>H14/'2018'!H14</f>
        <v>0.9717940894756454</v>
      </c>
      <c r="J14" s="43">
        <f>SUM(J11:J13)</f>
        <v>127864</v>
      </c>
      <c r="K14" s="79">
        <f>J14/'2018'!J14</f>
        <v>1.6804973254300997</v>
      </c>
      <c r="L14" s="43">
        <f t="shared" si="0"/>
        <v>905033</v>
      </c>
      <c r="M14" s="79">
        <f>L14/'2018'!L14</f>
        <v>1.0333632864549853</v>
      </c>
      <c r="N14" s="43">
        <f>N13</f>
        <v>146106</v>
      </c>
      <c r="O14" s="79">
        <f>N14/'2018'!N14</f>
        <v>0.9111977298949141</v>
      </c>
    </row>
    <row r="15" spans="1:15" ht="13.5" thickBot="1">
      <c r="A15" s="42" t="s">
        <v>155</v>
      </c>
      <c r="B15" s="43">
        <f>SUM(B6:B8,B11:B13)</f>
        <v>1947413</v>
      </c>
      <c r="C15" s="79">
        <f>B15/'2018'!B15</f>
        <v>1.0013410084815701</v>
      </c>
      <c r="D15" s="43">
        <f>SUM(D6:D8,D11:D13)</f>
        <v>497445</v>
      </c>
      <c r="E15" s="79">
        <f>D15/'2018'!D15</f>
        <v>1.0113507447210803</v>
      </c>
      <c r="F15" s="43">
        <f>SUM(F6:F8,F11:F13)</f>
        <v>1093794</v>
      </c>
      <c r="G15" s="79">
        <f>F15/'2018'!F15</f>
        <v>0.9534798981833398</v>
      </c>
      <c r="H15" s="43">
        <f>SUM(H6:H8,H11:H13)</f>
        <v>1591239</v>
      </c>
      <c r="I15" s="79">
        <f>H15/'2018'!H15</f>
        <v>0.970846639032301</v>
      </c>
      <c r="J15" s="43">
        <f>SUM(J6:J8,J11:J13)</f>
        <v>364071</v>
      </c>
      <c r="K15" s="79">
        <f>J15/'2018'!J15</f>
        <v>1.3206481521786444</v>
      </c>
      <c r="L15" s="43">
        <f t="shared" si="0"/>
        <v>1955310</v>
      </c>
      <c r="M15" s="79">
        <f>L15/'2018'!L15</f>
        <v>1.0212106556752032</v>
      </c>
      <c r="N15" s="43">
        <f>N13</f>
        <v>146106</v>
      </c>
      <c r="O15" s="79">
        <f>N15/'2018'!N15</f>
        <v>0.9111977298949141</v>
      </c>
    </row>
    <row r="16" spans="1:15" ht="12.75">
      <c r="A16" s="50" t="s">
        <v>17</v>
      </c>
      <c r="B16" s="51">
        <v>348106</v>
      </c>
      <c r="C16" s="84">
        <f>B16/'2018'!B16</f>
        <v>0.9968100337895882</v>
      </c>
      <c r="D16" s="51">
        <v>95900</v>
      </c>
      <c r="E16" s="84">
        <f>D16/'2018'!D16</f>
        <v>0.9854798433919415</v>
      </c>
      <c r="F16" s="51">
        <v>187565</v>
      </c>
      <c r="G16" s="84">
        <f>F16/'2018'!F16</f>
        <v>0.9666505184604919</v>
      </c>
      <c r="H16" s="51">
        <v>283465</v>
      </c>
      <c r="I16" s="84">
        <f>H16/'2018'!H16</f>
        <v>0.9729396702923299</v>
      </c>
      <c r="J16" s="51">
        <v>71693</v>
      </c>
      <c r="K16" s="84">
        <f>J16/'2018'!J16</f>
        <v>1.4563459819614852</v>
      </c>
      <c r="L16" s="51">
        <f t="shared" si="0"/>
        <v>355158</v>
      </c>
      <c r="M16" s="84">
        <f>L16/'2018'!L16</f>
        <v>1.0428126385516345</v>
      </c>
      <c r="N16" s="51">
        <v>139048</v>
      </c>
      <c r="O16" s="84">
        <f>N16/'2018'!N16</f>
        <v>0.8228373948137716</v>
      </c>
    </row>
    <row r="17" spans="1:15" ht="12.75">
      <c r="A17" s="26" t="s">
        <v>18</v>
      </c>
      <c r="B17" s="27">
        <v>366448</v>
      </c>
      <c r="C17" s="84">
        <f>B17/'2018'!B17</f>
        <v>1.0238465772408378</v>
      </c>
      <c r="D17" s="27">
        <v>96424</v>
      </c>
      <c r="E17" s="84">
        <f>D17/'2018'!D17</f>
        <v>0.9631901227661849</v>
      </c>
      <c r="F17" s="27">
        <v>178621</v>
      </c>
      <c r="G17" s="84">
        <f>F17/'2018'!F17</f>
        <v>0.9058365324637784</v>
      </c>
      <c r="H17" s="27">
        <v>275044</v>
      </c>
      <c r="I17" s="84">
        <f>H17/'2018'!H17</f>
        <v>0.9251458132917141</v>
      </c>
      <c r="J17" s="27">
        <v>70608</v>
      </c>
      <c r="K17" s="84">
        <f>J17/'2018'!J17</f>
        <v>1.020833634536701</v>
      </c>
      <c r="L17" s="27">
        <f t="shared" si="0"/>
        <v>345652</v>
      </c>
      <c r="M17" s="84">
        <f>L17/'2018'!L17</f>
        <v>0.9432060360470986</v>
      </c>
      <c r="N17" s="27">
        <v>159845</v>
      </c>
      <c r="O17" s="84">
        <f>N17/'2018'!N17</f>
        <v>0.99634112895183</v>
      </c>
    </row>
    <row r="18" spans="1:15" ht="13.5" thickBot="1">
      <c r="A18" s="58" t="s">
        <v>19</v>
      </c>
      <c r="B18" s="59">
        <v>315908</v>
      </c>
      <c r="C18" s="82">
        <f>B18/'2018'!B18</f>
        <v>0.9412725181605277</v>
      </c>
      <c r="D18" s="59">
        <v>81979</v>
      </c>
      <c r="E18" s="82">
        <f>D18/'2018'!D18</f>
        <v>0.9492814877430262</v>
      </c>
      <c r="F18" s="59">
        <v>178825</v>
      </c>
      <c r="G18" s="82">
        <f>F18/'2018'!F18</f>
        <v>1.004838057135151</v>
      </c>
      <c r="H18" s="59">
        <v>260803</v>
      </c>
      <c r="I18" s="82">
        <f>H18/'2018'!H18</f>
        <v>0.9866829598635003</v>
      </c>
      <c r="J18" s="59">
        <v>69764</v>
      </c>
      <c r="K18" s="82">
        <f>J18/'2018'!J18</f>
        <v>1.2962467484206615</v>
      </c>
      <c r="L18" s="59">
        <f t="shared" si="0"/>
        <v>330567</v>
      </c>
      <c r="M18" s="82">
        <f>L18/'2018'!L18</f>
        <v>1.0390516214406729</v>
      </c>
      <c r="N18" s="59">
        <v>145189</v>
      </c>
      <c r="O18" s="82">
        <f>N18/'2018'!N18</f>
        <v>0.8195961546060616</v>
      </c>
    </row>
    <row r="19" spans="1:15" ht="13.5" thickBot="1">
      <c r="A19" s="42" t="s">
        <v>20</v>
      </c>
      <c r="B19" s="43">
        <f>SUM(B16:B18)</f>
        <v>1030462</v>
      </c>
      <c r="C19" s="79">
        <f>B19/'2018'!B19</f>
        <v>0.9882148278927567</v>
      </c>
      <c r="D19" s="43">
        <f>SUM(D16:D18)</f>
        <v>274303</v>
      </c>
      <c r="E19" s="79">
        <f>D19/'2018'!D19</f>
        <v>0.9666010057051035</v>
      </c>
      <c r="F19" s="43">
        <f>SUM(F16:F18)</f>
        <v>545011</v>
      </c>
      <c r="G19" s="79">
        <f>F19/'2018'!F19</f>
        <v>0.9575220181697116</v>
      </c>
      <c r="H19" s="43">
        <f>SUM(H16:H18)</f>
        <v>819312</v>
      </c>
      <c r="I19" s="79">
        <f>H19/'2018'!H19</f>
        <v>0.9605402300198131</v>
      </c>
      <c r="J19" s="43">
        <f>SUM(J16:J18)</f>
        <v>212065</v>
      </c>
      <c r="K19" s="79">
        <f>J19/'2018'!J19</f>
        <v>1.2313968005109892</v>
      </c>
      <c r="L19" s="43">
        <f t="shared" si="0"/>
        <v>1031377</v>
      </c>
      <c r="M19" s="79">
        <f>L19/'2018'!L19</f>
        <v>1.0060398854840833</v>
      </c>
      <c r="N19" s="43">
        <f>N18</f>
        <v>145189</v>
      </c>
      <c r="O19" s="79">
        <f>N19/'2018'!N19</f>
        <v>0.8195961546060616</v>
      </c>
    </row>
    <row r="20" spans="1:15" ht="12.75">
      <c r="A20" s="50" t="s">
        <v>21</v>
      </c>
      <c r="B20" s="19">
        <v>333243</v>
      </c>
      <c r="C20" s="84">
        <f>B20/'2018'!B20</f>
        <v>0.9966771744917063</v>
      </c>
      <c r="D20" s="19">
        <v>80222</v>
      </c>
      <c r="E20" s="84">
        <f>D20/'2018'!D20</f>
        <v>0.9290007295635357</v>
      </c>
      <c r="F20" s="19">
        <v>177410</v>
      </c>
      <c r="G20" s="84">
        <f>F20/'2018'!F20</f>
        <v>0.8877157868401301</v>
      </c>
      <c r="H20" s="19">
        <v>257632</v>
      </c>
      <c r="I20" s="84">
        <f>H20/'2018'!H20</f>
        <v>0.9001722553572115</v>
      </c>
      <c r="J20" s="19">
        <v>85613</v>
      </c>
      <c r="K20" s="84">
        <f>J20/'2018'!J20</f>
        <v>1.5091841771259342</v>
      </c>
      <c r="L20" s="19">
        <v>343245</v>
      </c>
      <c r="M20" s="84">
        <f>L20/'2018'!L20</f>
        <v>1.0009156360900588</v>
      </c>
      <c r="N20" s="19">
        <v>135187</v>
      </c>
      <c r="O20" s="84">
        <f>N20/'2018'!N20</f>
        <v>0.801968333442092</v>
      </c>
    </row>
    <row r="21" spans="1:15" ht="12.75">
      <c r="A21" s="26" t="s">
        <v>22</v>
      </c>
      <c r="B21" s="51">
        <v>345638</v>
      </c>
      <c r="C21" s="84">
        <f>B21/'2018'!B21</f>
        <v>1.0278493961751316</v>
      </c>
      <c r="D21" s="51">
        <v>87605</v>
      </c>
      <c r="E21" s="84">
        <f>D21/'2018'!D21</f>
        <v>0.9532747908029467</v>
      </c>
      <c r="F21" s="51">
        <v>186109</v>
      </c>
      <c r="G21" s="84">
        <f>F21/'2018'!F21</f>
        <v>0.9153726975383026</v>
      </c>
      <c r="H21" s="51">
        <v>273714</v>
      </c>
      <c r="I21" s="84">
        <f>H21/'2018'!H21</f>
        <v>0.9271714756075254</v>
      </c>
      <c r="J21" s="51">
        <v>57588</v>
      </c>
      <c r="K21" s="84">
        <f>J21/'2018'!J21</f>
        <v>0.6264399699768299</v>
      </c>
      <c r="L21" s="51">
        <f t="shared" si="0"/>
        <v>331302</v>
      </c>
      <c r="M21" s="84">
        <f>L21/'2018'!L21</f>
        <v>0.8557613078371558</v>
      </c>
      <c r="N21" s="51">
        <v>149523</v>
      </c>
      <c r="O21" s="84">
        <f>N21/'2018'!N21</f>
        <v>1.270373831775701</v>
      </c>
    </row>
    <row r="22" spans="1:15" ht="13.5" thickBot="1">
      <c r="A22" s="58" t="s">
        <v>23</v>
      </c>
      <c r="B22" s="59">
        <v>366355</v>
      </c>
      <c r="C22" s="85">
        <f>B22/'2018'!B22</f>
        <v>0.9852967280042602</v>
      </c>
      <c r="D22" s="59">
        <v>88068</v>
      </c>
      <c r="E22" s="85">
        <f>D22/'2018'!D22</f>
        <v>0.9063757525858076</v>
      </c>
      <c r="F22" s="59">
        <v>171132</v>
      </c>
      <c r="G22" s="85">
        <f>F22/'2018'!F22</f>
        <v>0.9088504739902812</v>
      </c>
      <c r="H22" s="59">
        <v>259199</v>
      </c>
      <c r="I22" s="85">
        <f>H22/'2018'!H22</f>
        <v>0.9080046241154628</v>
      </c>
      <c r="J22" s="59">
        <v>105313</v>
      </c>
      <c r="K22" s="85">
        <f>J22/'2018'!J22</f>
        <v>2.1043660705365173</v>
      </c>
      <c r="L22" s="59">
        <f t="shared" si="0"/>
        <v>364512</v>
      </c>
      <c r="M22" s="85">
        <f>L22/'2018'!L22</f>
        <v>1.0864577279027139</v>
      </c>
      <c r="N22" s="59">
        <v>151361</v>
      </c>
      <c r="O22" s="85">
        <f>N22/'2018'!N22</f>
        <v>0.982736008310609</v>
      </c>
    </row>
    <row r="23" spans="1:15" ht="13.5" thickBot="1">
      <c r="A23" s="42" t="s">
        <v>24</v>
      </c>
      <c r="B23" s="43">
        <f>SUM(B20:B22)</f>
        <v>1045236</v>
      </c>
      <c r="C23" s="79">
        <f>B23/'2018'!B23</f>
        <v>1.0026735120854833</v>
      </c>
      <c r="D23" s="43">
        <f>SUM(D20:D22)</f>
        <v>255895</v>
      </c>
      <c r="E23" s="79">
        <f>D23/'2018'!D23</f>
        <v>0.9291183913847003</v>
      </c>
      <c r="F23" s="43">
        <f>SUM(F20:F22)</f>
        <v>534651</v>
      </c>
      <c r="G23" s="79">
        <f>F23/'2018'!F23</f>
        <v>0.9039512393061239</v>
      </c>
      <c r="H23" s="43">
        <f>SUM(H20:H22)</f>
        <v>790545</v>
      </c>
      <c r="I23" s="79">
        <f>H23/'2018'!H23</f>
        <v>0.9119459854166162</v>
      </c>
      <c r="J23" s="43">
        <f>SUM(J20:J22)</f>
        <v>248514</v>
      </c>
      <c r="K23" s="79">
        <f>J23/'2018'!J23</f>
        <v>1.2506869583597549</v>
      </c>
      <c r="L23" s="43">
        <f t="shared" si="0"/>
        <v>1039059</v>
      </c>
      <c r="M23" s="79">
        <f>L23/'2018'!L23</f>
        <v>0.9751121221420467</v>
      </c>
      <c r="N23" s="43">
        <f>N22</f>
        <v>151361</v>
      </c>
      <c r="O23" s="79">
        <f>N23/'2018'!N23</f>
        <v>0.982736008310609</v>
      </c>
    </row>
    <row r="24" spans="1:15" ht="13.5" thickBot="1">
      <c r="A24" s="42" t="s">
        <v>156</v>
      </c>
      <c r="B24" s="43">
        <f>SUM(B23,B19)</f>
        <v>2075698</v>
      </c>
      <c r="C24" s="79">
        <f>B24/'2018'!B24</f>
        <v>0.9954431229618262</v>
      </c>
      <c r="D24" s="43">
        <f>SUM(D23,D19)</f>
        <v>530198</v>
      </c>
      <c r="E24" s="79">
        <f>D24/'2018'!D24</f>
        <v>0.9481400148069199</v>
      </c>
      <c r="F24" s="43">
        <f>SUM(F23,F19)</f>
        <v>1079662</v>
      </c>
      <c r="G24" s="79">
        <f>F24/'2018'!F24</f>
        <v>0.9302226599083788</v>
      </c>
      <c r="H24" s="43">
        <f>SUM(H23,H19)</f>
        <v>1609857</v>
      </c>
      <c r="I24" s="79">
        <f>H24/'2018'!H24</f>
        <v>0.9360466367066372</v>
      </c>
      <c r="J24" s="43">
        <f>SUM(J23,J19)</f>
        <v>460579</v>
      </c>
      <c r="K24" s="79">
        <f>J24/'2018'!J24</f>
        <v>1.241730629763532</v>
      </c>
      <c r="L24" s="43">
        <f t="shared" si="0"/>
        <v>2070436</v>
      </c>
      <c r="M24" s="79">
        <f>L24/'2018'!L24</f>
        <v>0.9902772383683668</v>
      </c>
      <c r="N24" s="43">
        <f>N22</f>
        <v>151361</v>
      </c>
      <c r="O24" s="79">
        <f>N24/'2018'!N24</f>
        <v>0.982736008310609</v>
      </c>
    </row>
    <row r="25" spans="1:15" ht="13.5" thickBot="1">
      <c r="A25" s="42" t="s">
        <v>194</v>
      </c>
      <c r="B25" s="43">
        <f>SUM(B15,B24)</f>
        <v>4023111</v>
      </c>
      <c r="C25" s="79">
        <f>B25/'2018'!B25</f>
        <v>0.9982893321472306</v>
      </c>
      <c r="D25" s="43">
        <f>SUM(D15,D24)</f>
        <v>1027643</v>
      </c>
      <c r="E25" s="79">
        <f>D25/'2018'!D25</f>
        <v>0.9777205868361464</v>
      </c>
      <c r="F25" s="43">
        <f>SUM(F15,F24)</f>
        <v>2173456</v>
      </c>
      <c r="G25" s="79">
        <f>F25/'2018'!F25</f>
        <v>0.9417833104905995</v>
      </c>
      <c r="H25" s="43">
        <f>SUM(H15,H24)</f>
        <v>3201096</v>
      </c>
      <c r="I25" s="79">
        <f>H25/'2018'!H25</f>
        <v>0.9530279388687085</v>
      </c>
      <c r="J25" s="43">
        <f>SUM(J15,J24)</f>
        <v>824650</v>
      </c>
      <c r="K25" s="79">
        <f>J25/'2018'!J25</f>
        <v>1.2753772465832447</v>
      </c>
      <c r="L25" s="43">
        <f t="shared" si="0"/>
        <v>4025746</v>
      </c>
      <c r="M25" s="79">
        <f>L25/'2018'!L25</f>
        <v>1.0050640849919434</v>
      </c>
      <c r="N25" s="43">
        <f>N22</f>
        <v>151361</v>
      </c>
      <c r="O25" s="79">
        <f>N25/'2018'!N25</f>
        <v>0.982736008310609</v>
      </c>
    </row>
    <row r="26" spans="1:15" ht="12.75">
      <c r="A26" s="66">
        <v>43831</v>
      </c>
      <c r="B26" s="51">
        <v>369017</v>
      </c>
      <c r="C26" s="84">
        <f>B26/'2018'!B26</f>
        <v>1.0015252880270318</v>
      </c>
      <c r="D26" s="51">
        <v>90351</v>
      </c>
      <c r="E26" s="84">
        <f>D26/'2018'!D26</f>
        <v>0.9221936432114642</v>
      </c>
      <c r="F26" s="51">
        <v>178771</v>
      </c>
      <c r="G26" s="84">
        <f>F26/'2018'!F26</f>
        <v>0.968985273153995</v>
      </c>
      <c r="H26" s="51">
        <v>269122</v>
      </c>
      <c r="I26" s="84">
        <f>H26/'2018'!H26</f>
        <v>0.9527555431253917</v>
      </c>
      <c r="J26" s="51">
        <v>78259</v>
      </c>
      <c r="K26" s="84">
        <f>J26/'2018'!J26</f>
        <v>0.7259714839655285</v>
      </c>
      <c r="L26" s="51">
        <f t="shared" si="0"/>
        <v>347381</v>
      </c>
      <c r="M26" s="84">
        <f>L26/'2018'!L26</f>
        <v>0.8901134098281684</v>
      </c>
      <c r="N26" s="51">
        <v>173001</v>
      </c>
      <c r="O26" s="84">
        <f>N26/'2018'!N26</f>
        <v>1.3086308623298033</v>
      </c>
    </row>
    <row r="27" spans="1:15" ht="12.75">
      <c r="A27" s="26" t="s">
        <v>11</v>
      </c>
      <c r="B27" s="27">
        <v>342994</v>
      </c>
      <c r="C27" s="84">
        <f>B27/'2018'!B27</f>
        <v>1.0545614423455332</v>
      </c>
      <c r="D27" s="27">
        <v>78961</v>
      </c>
      <c r="E27" s="84">
        <f>D27/'2018'!D27</f>
        <v>1.0049636634381642</v>
      </c>
      <c r="F27" s="27">
        <v>175830</v>
      </c>
      <c r="G27" s="84">
        <f>F27/'2018'!F27</f>
        <v>0.9738954154965853</v>
      </c>
      <c r="H27" s="27">
        <v>254791</v>
      </c>
      <c r="I27" s="84">
        <f>H27/'2018'!H27</f>
        <v>0.9833162237470766</v>
      </c>
      <c r="J27" s="27">
        <v>108246</v>
      </c>
      <c r="K27" s="84">
        <f>J27/'2018'!J27</f>
        <v>2.0526794857207875</v>
      </c>
      <c r="L27" s="27">
        <f t="shared" si="0"/>
        <v>363037</v>
      </c>
      <c r="M27" s="84">
        <f>L27/'2018'!L27</f>
        <v>1.1641472768784793</v>
      </c>
      <c r="N27" s="27">
        <v>152957</v>
      </c>
      <c r="O27" s="84">
        <f>N27/'2018'!N27</f>
        <v>1.0505937867038484</v>
      </c>
    </row>
    <row r="28" spans="1:15" ht="13.5" thickBot="1">
      <c r="A28" s="58" t="s">
        <v>12</v>
      </c>
      <c r="B28" s="59">
        <v>338063</v>
      </c>
      <c r="C28" s="85">
        <f>B28/'2018'!B28</f>
        <v>1.035202577112813</v>
      </c>
      <c r="D28" s="59">
        <v>77249</v>
      </c>
      <c r="E28" s="85">
        <f>D28/'2018'!D28</f>
        <v>0.953985798085829</v>
      </c>
      <c r="F28" s="59">
        <v>191623</v>
      </c>
      <c r="G28" s="85">
        <f>F28/'2018'!F28</f>
        <v>1.0005691489917186</v>
      </c>
      <c r="H28" s="59">
        <v>268872</v>
      </c>
      <c r="I28" s="85">
        <f>H28/'2018'!H28</f>
        <v>0.9867260696762071</v>
      </c>
      <c r="J28" s="59">
        <v>64219</v>
      </c>
      <c r="K28" s="85">
        <f>J28/'2018'!J28</f>
        <v>0.8486270053122605</v>
      </c>
      <c r="L28" s="59">
        <f t="shared" si="0"/>
        <v>333091</v>
      </c>
      <c r="M28" s="85">
        <f>L28/'2018'!L28</f>
        <v>0.9567099318422693</v>
      </c>
      <c r="N28" s="59">
        <v>157931</v>
      </c>
      <c r="O28" s="85">
        <f>N28/'2018'!N28</f>
        <v>1.2736987273577753</v>
      </c>
    </row>
    <row r="29" spans="1:15" ht="13.5" thickBot="1">
      <c r="A29" s="42" t="s">
        <v>28</v>
      </c>
      <c r="B29" s="43">
        <f>SUM(B26:B28)</f>
        <v>1050074</v>
      </c>
      <c r="C29" s="79">
        <f>B29/'2018'!B29</f>
        <v>1.029211875287914</v>
      </c>
      <c r="D29" s="43">
        <f>SUM(D26:D28)</f>
        <v>246561</v>
      </c>
      <c r="E29" s="79">
        <f>D29/'2018'!D29</f>
        <v>0.9574440820130475</v>
      </c>
      <c r="F29" s="43">
        <f>SUM(F26:F28)</f>
        <v>546224</v>
      </c>
      <c r="G29" s="79">
        <f>F29/'2018'!F29</f>
        <v>0.9814464109244453</v>
      </c>
      <c r="H29" s="43">
        <f>SUM(H26:H28)</f>
        <v>792785</v>
      </c>
      <c r="I29" s="79">
        <f>H29/'2018'!H29</f>
        <v>0.9738535998132839</v>
      </c>
      <c r="J29" s="43">
        <f>SUM(J26:J28)</f>
        <v>250724</v>
      </c>
      <c r="K29" s="79">
        <f>J29/'2018'!J29</f>
        <v>1.0614588052005232</v>
      </c>
      <c r="L29" s="43">
        <f t="shared" si="0"/>
        <v>1043509</v>
      </c>
      <c r="M29" s="79">
        <f>L29/'2018'!L29</f>
        <v>0.9935559857066278</v>
      </c>
      <c r="N29" s="43">
        <f>N28</f>
        <v>157931</v>
      </c>
      <c r="O29" s="79">
        <f>N29/'2018'!N29</f>
        <v>1.2736987273577753</v>
      </c>
    </row>
    <row r="30" spans="1:15" ht="13.5" thickBot="1">
      <c r="A30" s="67" t="s">
        <v>195</v>
      </c>
      <c r="B30" s="68">
        <f>SUM(B11:B13,B16:B18,B20:B22,B26:B28)</f>
        <v>4052915</v>
      </c>
      <c r="C30" s="79">
        <f>B30/'2018'!B30</f>
        <v>1.0120444050350077</v>
      </c>
      <c r="D30" s="68">
        <f>SUM(D11:D13,D16:D18,D20:D22,D26:D28)</f>
        <v>1016684</v>
      </c>
      <c r="E30" s="79">
        <f>D30/'2018'!D30</f>
        <v>0.9683617788724842</v>
      </c>
      <c r="F30" s="68">
        <f>SUM(F11:F13,F16:F18,F20:F22,F26:F28)</f>
        <v>2163130</v>
      </c>
      <c r="G30" s="79">
        <f>F30/'2018'!F30</f>
        <v>0.9471866787053879</v>
      </c>
      <c r="H30" s="68">
        <f>SUM(H11:H13,H16:H18,H20:H22,H26:H28)</f>
        <v>3179811</v>
      </c>
      <c r="I30" s="79">
        <f>H30/'2018'!H30</f>
        <v>0.9538546868995871</v>
      </c>
      <c r="J30" s="68">
        <f>SUM(J11:J13,J16:J18,J20:J22,J26:J28)</f>
        <v>839167</v>
      </c>
      <c r="K30" s="79">
        <f>J30/'2018'!J30</f>
        <v>1.2282691584298262</v>
      </c>
      <c r="L30" s="68">
        <f>SUM(L11:L13,L16:L18,L20:L22,L26:L28)</f>
        <v>4018978</v>
      </c>
      <c r="M30" s="79">
        <f>L30/'2018'!L30</f>
        <v>1.0005287720190976</v>
      </c>
      <c r="N30" s="68">
        <f>N28</f>
        <v>157931</v>
      </c>
      <c r="O30" s="79">
        <f>N30/'2018'!N30</f>
        <v>1.2736987273577753</v>
      </c>
    </row>
  </sheetData>
  <sheetProtection/>
  <mergeCells count="5">
    <mergeCell ref="A1:O1"/>
    <mergeCell ref="A3:A4"/>
    <mergeCell ref="B3:C3"/>
    <mergeCell ref="D3:M3"/>
    <mergeCell ref="N3:O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selection activeCell="A25" sqref="A2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188</v>
      </c>
      <c r="B5" s="43">
        <v>3990913</v>
      </c>
      <c r="C5" s="79">
        <v>1.0337238050464745</v>
      </c>
      <c r="D5" s="43">
        <v>1008090</v>
      </c>
      <c r="E5" s="79">
        <v>1.0266947352983413</v>
      </c>
      <c r="F5" s="44">
        <v>2379078</v>
      </c>
      <c r="G5" s="79">
        <v>1.0414012362458782</v>
      </c>
      <c r="H5" s="44">
        <v>3387168</v>
      </c>
      <c r="I5" s="79">
        <v>1.0369807508323448</v>
      </c>
      <c r="J5" s="44">
        <v>610764</v>
      </c>
      <c r="K5" s="79">
        <v>1.0554105941268157</v>
      </c>
      <c r="L5" s="44">
        <v>3997932</v>
      </c>
      <c r="M5" s="75">
        <v>1.0397545118129097</v>
      </c>
      <c r="N5" s="49">
        <v>130983</v>
      </c>
      <c r="O5" s="45">
        <v>0.9490490164112596</v>
      </c>
    </row>
    <row r="6" spans="1:15" ht="12.75">
      <c r="A6" s="66">
        <v>43101</v>
      </c>
      <c r="B6" s="51">
        <v>367579</v>
      </c>
      <c r="C6" s="84">
        <v>1.012636642129854</v>
      </c>
      <c r="D6" s="51">
        <v>90151</v>
      </c>
      <c r="E6" s="84">
        <v>0.9473623371164355</v>
      </c>
      <c r="F6" s="51">
        <v>189325</v>
      </c>
      <c r="G6" s="84">
        <v>0.9705440583172281</v>
      </c>
      <c r="H6" s="51">
        <f aca="true" t="shared" si="0" ref="H6:H30">D6+F6</f>
        <v>279476</v>
      </c>
      <c r="I6" s="84">
        <v>0.9629433106732224</v>
      </c>
      <c r="J6" s="51">
        <v>56654</v>
      </c>
      <c r="K6" s="84">
        <v>0.7144082116466167</v>
      </c>
      <c r="L6" s="51">
        <v>336130</v>
      </c>
      <c r="M6" s="84">
        <v>0.909607531668349</v>
      </c>
      <c r="N6" s="51">
        <v>162432</v>
      </c>
      <c r="O6" s="84">
        <v>1.2355343926612763</v>
      </c>
    </row>
    <row r="7" spans="1:15" ht="12.75">
      <c r="A7" s="26" t="s">
        <v>11</v>
      </c>
      <c r="B7" s="27">
        <v>326803</v>
      </c>
      <c r="C7" s="84">
        <v>1.053723951364057</v>
      </c>
      <c r="D7" s="27">
        <v>81367</v>
      </c>
      <c r="E7" s="84">
        <v>1.0597697257026752</v>
      </c>
      <c r="F7" s="27">
        <v>184341</v>
      </c>
      <c r="G7" s="84">
        <v>1.002272690201878</v>
      </c>
      <c r="H7" s="27">
        <f t="shared" si="0"/>
        <v>265708</v>
      </c>
      <c r="I7" s="84">
        <v>1.0192059102189865</v>
      </c>
      <c r="J7" s="27">
        <v>87442</v>
      </c>
      <c r="K7" s="84">
        <v>1.5489893890276523</v>
      </c>
      <c r="L7" s="27">
        <v>353150</v>
      </c>
      <c r="M7" s="84">
        <v>1.113503935021693</v>
      </c>
      <c r="N7" s="27">
        <v>136084</v>
      </c>
      <c r="O7" s="84">
        <v>1.09344818165748</v>
      </c>
    </row>
    <row r="8" spans="1:15" ht="13.5" thickBot="1">
      <c r="A8" s="58" t="s">
        <v>12</v>
      </c>
      <c r="B8" s="59">
        <v>351212</v>
      </c>
      <c r="C8" s="85">
        <v>1.0646917592278218</v>
      </c>
      <c r="D8" s="59">
        <v>87161</v>
      </c>
      <c r="E8" s="85">
        <v>1.0971928499496475</v>
      </c>
      <c r="F8" s="59">
        <v>206951</v>
      </c>
      <c r="G8" s="85">
        <v>0.9353252493661333</v>
      </c>
      <c r="H8" s="59">
        <f t="shared" si="0"/>
        <v>294112</v>
      </c>
      <c r="I8" s="85">
        <v>0.9780878680150714</v>
      </c>
      <c r="J8" s="59">
        <v>55493</v>
      </c>
      <c r="K8" s="85">
        <v>2.514180862631388</v>
      </c>
      <c r="L8" s="59">
        <v>349605</v>
      </c>
      <c r="M8" s="85">
        <v>1.0831296298017492</v>
      </c>
      <c r="N8" s="59">
        <v>137680</v>
      </c>
      <c r="O8" s="85">
        <v>1.0465664289949375</v>
      </c>
    </row>
    <row r="9" spans="1:15" ht="13.5" thickBot="1">
      <c r="A9" s="42" t="s">
        <v>25</v>
      </c>
      <c r="B9" s="43">
        <v>1045594</v>
      </c>
      <c r="C9" s="79">
        <v>1.042461403482535</v>
      </c>
      <c r="D9" s="43">
        <v>258679</v>
      </c>
      <c r="E9" s="79">
        <v>1.029043909968255</v>
      </c>
      <c r="F9" s="43">
        <v>580617</v>
      </c>
      <c r="G9" s="79">
        <v>0.9672839043406553</v>
      </c>
      <c r="H9" s="43">
        <f t="shared" si="0"/>
        <v>839296</v>
      </c>
      <c r="I9" s="79">
        <v>0.9855137130665439</v>
      </c>
      <c r="J9" s="43">
        <v>199589</v>
      </c>
      <c r="K9" s="79">
        <v>1.2646222081419294</v>
      </c>
      <c r="L9" s="43">
        <v>1038885</v>
      </c>
      <c r="M9" s="79">
        <v>1.0291512871263588</v>
      </c>
      <c r="N9" s="49">
        <v>137680</v>
      </c>
      <c r="O9" s="79">
        <v>1.0465664289949375</v>
      </c>
    </row>
    <row r="10" spans="1:15" ht="13.5" thickBot="1">
      <c r="A10" s="67" t="s">
        <v>189</v>
      </c>
      <c r="B10" s="68">
        <v>4033502</v>
      </c>
      <c r="C10" s="79">
        <v>1.0428594734951973</v>
      </c>
      <c r="D10" s="68">
        <v>1015391</v>
      </c>
      <c r="E10" s="79">
        <v>1.0269970941611148</v>
      </c>
      <c r="F10" s="72">
        <v>2359440</v>
      </c>
      <c r="G10" s="79">
        <v>1.0236657406656187</v>
      </c>
      <c r="H10" s="72">
        <f t="shared" si="0"/>
        <v>3374831</v>
      </c>
      <c r="I10" s="79">
        <v>1.024665775238706</v>
      </c>
      <c r="J10" s="72">
        <v>652528</v>
      </c>
      <c r="K10" s="79">
        <v>1.2225646713643612</v>
      </c>
      <c r="L10" s="69">
        <v>4027359</v>
      </c>
      <c r="M10" s="79">
        <v>1.0522636021099832</v>
      </c>
      <c r="N10" s="74">
        <v>137680</v>
      </c>
      <c r="O10" s="79">
        <v>1.0465664289949375</v>
      </c>
    </row>
    <row r="11" spans="1:15" ht="12.75">
      <c r="A11" s="50" t="s">
        <v>13</v>
      </c>
      <c r="B11" s="51">
        <v>319304</v>
      </c>
      <c r="C11" s="84">
        <f>B11/'2017'!B11</f>
        <v>0.9910671607973133</v>
      </c>
      <c r="D11" s="51">
        <v>84143</v>
      </c>
      <c r="E11" s="84">
        <f>D11/'2017'!D11</f>
        <v>1.0369717658947784</v>
      </c>
      <c r="F11" s="51">
        <v>191665</v>
      </c>
      <c r="G11" s="84">
        <f>F11/'2017'!F11</f>
        <v>0.9799525528412054</v>
      </c>
      <c r="H11" s="51">
        <f t="shared" si="0"/>
        <v>275808</v>
      </c>
      <c r="I11" s="84">
        <f>H11/'2017'!H11</f>
        <v>0.9966718341771191</v>
      </c>
      <c r="J11" s="51">
        <v>33504</v>
      </c>
      <c r="K11" s="84">
        <f>J11/'2017'!J11</f>
        <v>0.6177674521517867</v>
      </c>
      <c r="L11" s="51">
        <f>H11+J11</f>
        <v>309312</v>
      </c>
      <c r="M11" s="84">
        <f>L11/'2017'!L11</f>
        <v>0.9345818112598689</v>
      </c>
      <c r="N11" s="51">
        <v>147674</v>
      </c>
      <c r="O11" s="84">
        <f>N11/'2017'!N11</f>
        <v>1.202772483669713</v>
      </c>
    </row>
    <row r="12" spans="1:15" ht="12.75">
      <c r="A12" s="26" t="s">
        <v>14</v>
      </c>
      <c r="B12" s="27">
        <v>291883</v>
      </c>
      <c r="C12" s="84">
        <f>B12/'2017'!B12</f>
        <v>1.026968735266591</v>
      </c>
      <c r="D12" s="27">
        <v>79401</v>
      </c>
      <c r="E12" s="84">
        <f>D12/'2017'!D12</f>
        <v>1.039919845978547</v>
      </c>
      <c r="F12" s="27">
        <v>183084</v>
      </c>
      <c r="G12" s="84">
        <f>F12/'2017'!F12</f>
        <v>0.972867846325522</v>
      </c>
      <c r="H12" s="27">
        <f t="shared" si="0"/>
        <v>262485</v>
      </c>
      <c r="I12" s="84">
        <f>H12/'2017'!H12</f>
        <v>0.992216795693722</v>
      </c>
      <c r="J12" s="27">
        <v>28164</v>
      </c>
      <c r="K12" s="84">
        <f>J12/'2017'!J12</f>
        <v>1.1055978644892832</v>
      </c>
      <c r="L12" s="27">
        <f aca="true" t="shared" si="1" ref="L12:L30">H12+J12</f>
        <v>290649</v>
      </c>
      <c r="M12" s="84">
        <f>L12/'2017'!L12</f>
        <v>1.0021757270238398</v>
      </c>
      <c r="N12" s="27">
        <v>148167</v>
      </c>
      <c r="O12" s="84">
        <f>N12/'2017'!N12</f>
        <v>1.266655268219705</v>
      </c>
    </row>
    <row r="13" spans="1:15" ht="13.5" thickBot="1">
      <c r="A13" s="58" t="s">
        <v>15</v>
      </c>
      <c r="B13" s="59">
        <v>288024</v>
      </c>
      <c r="C13" s="85">
        <f>B13/'2017'!B13</f>
        <v>0.9493523187975873</v>
      </c>
      <c r="D13" s="59">
        <v>69639</v>
      </c>
      <c r="E13" s="85">
        <f>D13/'2017'!D13</f>
        <v>0.8803696493135446</v>
      </c>
      <c r="F13" s="59">
        <v>191794</v>
      </c>
      <c r="G13" s="85">
        <f>F13/'2017'!F13</f>
        <v>0.9631162153068962</v>
      </c>
      <c r="H13" s="59">
        <f t="shared" si="0"/>
        <v>261433</v>
      </c>
      <c r="I13" s="85">
        <f>H13/'2017'!H13</f>
        <v>0.9395919364867148</v>
      </c>
      <c r="J13" s="59">
        <v>14419</v>
      </c>
      <c r="K13" s="85">
        <f>J13/'2017'!J13</f>
        <v>0.4704711563560428</v>
      </c>
      <c r="L13" s="59">
        <f t="shared" si="1"/>
        <v>275852</v>
      </c>
      <c r="M13" s="85">
        <f>L13/'2017'!L13</f>
        <v>0.8930457219259993</v>
      </c>
      <c r="N13" s="59">
        <v>160345</v>
      </c>
      <c r="O13" s="85">
        <f>N13/'2017'!N13</f>
        <v>1.4349829962412743</v>
      </c>
    </row>
    <row r="14" spans="1:15" ht="13.5" thickBot="1">
      <c r="A14" s="42" t="s">
        <v>16</v>
      </c>
      <c r="B14" s="43">
        <f>SUM(B11:B13)</f>
        <v>899211</v>
      </c>
      <c r="C14" s="79">
        <f>B14/'2017'!B14</f>
        <v>0.9883720418997791</v>
      </c>
      <c r="D14" s="43">
        <f>SUM(D11:D13)</f>
        <v>233183</v>
      </c>
      <c r="E14" s="79">
        <f>D14/'2017'!D14</f>
        <v>0.9855662347103525</v>
      </c>
      <c r="F14" s="43">
        <f>SUM(F11:F13)</f>
        <v>566543</v>
      </c>
      <c r="G14" s="79">
        <f>F14/'2017'!F14</f>
        <v>0.97191357230471</v>
      </c>
      <c r="H14" s="43">
        <f t="shared" si="0"/>
        <v>799726</v>
      </c>
      <c r="I14" s="79">
        <f>H14/'2017'!H14</f>
        <v>0.9758539817501592</v>
      </c>
      <c r="J14" s="43">
        <f>SUM(J11:J13)</f>
        <v>76087</v>
      </c>
      <c r="K14" s="79">
        <f>J14/'2017'!J14</f>
        <v>0.6894686288013339</v>
      </c>
      <c r="L14" s="43">
        <f t="shared" si="1"/>
        <v>875813</v>
      </c>
      <c r="M14" s="79">
        <f>L14/'2017'!L14</f>
        <v>0.9418660672997301</v>
      </c>
      <c r="N14" s="43">
        <f>N13</f>
        <v>160345</v>
      </c>
      <c r="O14" s="79">
        <f>N14/'2017'!N14</f>
        <v>1.4349829962412743</v>
      </c>
    </row>
    <row r="15" spans="1:15" ht="13.5" thickBot="1">
      <c r="A15" s="42" t="s">
        <v>155</v>
      </c>
      <c r="B15" s="43">
        <f>SUM(B6:B8,B11:B13)</f>
        <v>1944805</v>
      </c>
      <c r="C15" s="79">
        <f>B15/'2017'!B15</f>
        <v>1.0167346736059013</v>
      </c>
      <c r="D15" s="43">
        <f>SUM(D6:D8,D11:D13)</f>
        <v>491862</v>
      </c>
      <c r="E15" s="79">
        <f>D15/'2017'!D15</f>
        <v>1.007963506401954</v>
      </c>
      <c r="F15" s="43">
        <f>SUM(F6:F8,F11:F13)</f>
        <v>1147160</v>
      </c>
      <c r="G15" s="79">
        <f>F15/'2017'!F15</f>
        <v>0.9695648131713955</v>
      </c>
      <c r="H15" s="43">
        <f t="shared" si="0"/>
        <v>1639022</v>
      </c>
      <c r="I15" s="79">
        <f>H15/'2017'!H15</f>
        <v>0.9807766761392026</v>
      </c>
      <c r="J15" s="43">
        <f>SUM(J6:J8,J11:J13)</f>
        <v>275676</v>
      </c>
      <c r="K15" s="79">
        <f>J15/'2017'!J15</f>
        <v>1.027947542890809</v>
      </c>
      <c r="L15" s="43">
        <f t="shared" si="1"/>
        <v>1914698</v>
      </c>
      <c r="M15" s="79">
        <f>L15/'2017'!L15</f>
        <v>0.987299724440631</v>
      </c>
      <c r="N15" s="43">
        <f>N13</f>
        <v>160345</v>
      </c>
      <c r="O15" s="79">
        <f>N15/'2017'!N15</f>
        <v>1.4349829962412743</v>
      </c>
    </row>
    <row r="16" spans="1:15" ht="12.75">
      <c r="A16" s="50" t="s">
        <v>17</v>
      </c>
      <c r="B16" s="51">
        <v>349220</v>
      </c>
      <c r="C16" s="84">
        <f>B16/'2017'!B16</f>
        <v>1.0120617403451013</v>
      </c>
      <c r="D16" s="51">
        <v>97313</v>
      </c>
      <c r="E16" s="84">
        <f>D16/'2017'!D16</f>
        <v>1.0409477456276408</v>
      </c>
      <c r="F16" s="51">
        <v>194036</v>
      </c>
      <c r="G16" s="84">
        <f>F16/'2017'!F16</f>
        <v>0.9882753211298883</v>
      </c>
      <c r="H16" s="51">
        <f t="shared" si="0"/>
        <v>291349</v>
      </c>
      <c r="I16" s="84">
        <f>H16/'2017'!H16</f>
        <v>1.00526528260352</v>
      </c>
      <c r="J16" s="51">
        <v>49228</v>
      </c>
      <c r="K16" s="84">
        <f>J16/'2017'!J16</f>
        <v>1.3564795679369541</v>
      </c>
      <c r="L16" s="51">
        <f t="shared" si="1"/>
        <v>340577</v>
      </c>
      <c r="M16" s="84">
        <f>L16/'2017'!L16</f>
        <v>1.0443495219463133</v>
      </c>
      <c r="N16" s="51">
        <v>168986</v>
      </c>
      <c r="O16" s="84">
        <f>N16/'2017'!N16</f>
        <v>1.2957657920161947</v>
      </c>
    </row>
    <row r="17" spans="1:15" ht="12.75">
      <c r="A17" s="26" t="s">
        <v>18</v>
      </c>
      <c r="B17" s="27">
        <v>357913</v>
      </c>
      <c r="C17" s="84">
        <f>B17/'2017'!B17</f>
        <v>1.0001481026099592</v>
      </c>
      <c r="D17" s="27">
        <v>100109</v>
      </c>
      <c r="E17" s="84">
        <f>D17/'2017'!D17</f>
        <v>1.0642873849163317</v>
      </c>
      <c r="F17" s="27">
        <v>197189</v>
      </c>
      <c r="G17" s="84">
        <f>F17/'2017'!F17</f>
        <v>0.9828637222308064</v>
      </c>
      <c r="H17" s="27">
        <f t="shared" si="0"/>
        <v>297298</v>
      </c>
      <c r="I17" s="84">
        <f>H17/'2017'!H17</f>
        <v>1.0088534013824744</v>
      </c>
      <c r="J17" s="27">
        <v>69167</v>
      </c>
      <c r="K17" s="84">
        <f>J17/'2017'!J17</f>
        <v>0.94668911335578</v>
      </c>
      <c r="L17" s="27">
        <f t="shared" si="1"/>
        <v>366465</v>
      </c>
      <c r="M17" s="84">
        <f>L17/'2017'!L17</f>
        <v>0.9965030686524305</v>
      </c>
      <c r="N17" s="27">
        <v>160432</v>
      </c>
      <c r="O17" s="84">
        <f>N17/'2017'!N17</f>
        <v>1.331131817163529</v>
      </c>
    </row>
    <row r="18" spans="1:15" ht="13.5" thickBot="1">
      <c r="A18" s="58" t="s">
        <v>19</v>
      </c>
      <c r="B18" s="59">
        <v>335618</v>
      </c>
      <c r="C18" s="82">
        <f>B18/'2017'!B18</f>
        <v>1.0577541893454945</v>
      </c>
      <c r="D18" s="59">
        <v>86359</v>
      </c>
      <c r="E18" s="82">
        <f>D18/'2017'!D18</f>
        <v>1.077453805941286</v>
      </c>
      <c r="F18" s="59">
        <v>177964</v>
      </c>
      <c r="G18" s="82">
        <f>F18/'2017'!F18</f>
        <v>0.9207669781351214</v>
      </c>
      <c r="H18" s="59">
        <f t="shared" si="0"/>
        <v>264323</v>
      </c>
      <c r="I18" s="82">
        <f>H18/'2017'!H18</f>
        <v>0.966700557367936</v>
      </c>
      <c r="J18" s="59">
        <v>53820</v>
      </c>
      <c r="K18" s="82">
        <f>J18/'2017'!J18</f>
        <v>1.256683867653583</v>
      </c>
      <c r="L18" s="59">
        <f t="shared" si="1"/>
        <v>318143</v>
      </c>
      <c r="M18" s="82">
        <f>L18/'2017'!L18</f>
        <v>1.0059698660890737</v>
      </c>
      <c r="N18" s="59">
        <v>177147</v>
      </c>
      <c r="O18" s="82">
        <f>N18/'2017'!N18</f>
        <v>1.457208429988648</v>
      </c>
    </row>
    <row r="19" spans="1:15" ht="13.5" thickBot="1">
      <c r="A19" s="42" t="s">
        <v>20</v>
      </c>
      <c r="B19" s="43">
        <f>SUM(B16:B18)</f>
        <v>1042751</v>
      </c>
      <c r="C19" s="79">
        <f>B19/'2017'!B19</f>
        <v>1.022093468900061</v>
      </c>
      <c r="D19" s="43">
        <f>SUM(D16:D18)</f>
        <v>283781</v>
      </c>
      <c r="E19" s="79">
        <f>D19/'2017'!D19</f>
        <v>1.0600788948740745</v>
      </c>
      <c r="F19" s="43">
        <f>SUM(F16:F18)</f>
        <v>569189</v>
      </c>
      <c r="G19" s="79">
        <f>F19/'2017'!F19</f>
        <v>0.9643299454631398</v>
      </c>
      <c r="H19" s="43">
        <f t="shared" si="0"/>
        <v>852970</v>
      </c>
      <c r="I19" s="79">
        <f>H19/'2017'!H19</f>
        <v>0.9942070541063478</v>
      </c>
      <c r="J19" s="43">
        <f>SUM(J16:J18)</f>
        <v>172215</v>
      </c>
      <c r="K19" s="79">
        <f>J19/'2017'!J19</f>
        <v>1.1316533052963595</v>
      </c>
      <c r="L19" s="43">
        <f t="shared" si="1"/>
        <v>1025185</v>
      </c>
      <c r="M19" s="79">
        <f>L19/'2017'!L19</f>
        <v>1.0149140696154912</v>
      </c>
      <c r="N19" s="43">
        <f>N18</f>
        <v>177147</v>
      </c>
      <c r="O19" s="79">
        <f>N19/'2017'!N19</f>
        <v>1.457208429988648</v>
      </c>
    </row>
    <row r="20" spans="1:15" ht="12.75">
      <c r="A20" s="50" t="s">
        <v>21</v>
      </c>
      <c r="B20" s="19">
        <v>334354</v>
      </c>
      <c r="C20" s="84">
        <f>B20/'2017'!B20</f>
        <v>0.9921424798665883</v>
      </c>
      <c r="D20" s="19">
        <v>86353</v>
      </c>
      <c r="E20" s="84">
        <f>D20/'2017'!D20</f>
        <v>1.0946555789366934</v>
      </c>
      <c r="F20" s="19">
        <v>199850</v>
      </c>
      <c r="G20" s="84">
        <f>F20/'2017'!F20</f>
        <v>1.033558990696159</v>
      </c>
      <c r="H20" s="19">
        <f t="shared" si="0"/>
        <v>286203</v>
      </c>
      <c r="I20" s="84">
        <f>H20/'2017'!H20</f>
        <v>1.051262272862511</v>
      </c>
      <c r="J20" s="19">
        <v>56728</v>
      </c>
      <c r="K20" s="84">
        <f>J20/'2017'!J20</f>
        <v>0.871960404562083</v>
      </c>
      <c r="L20" s="19">
        <f t="shared" si="1"/>
        <v>342931</v>
      </c>
      <c r="M20" s="84">
        <f>L20/'2017'!L20</f>
        <v>1.0166792665391855</v>
      </c>
      <c r="N20" s="19">
        <v>168569</v>
      </c>
      <c r="O20" s="84">
        <f>N20/'2017'!N20</f>
        <v>1.390133678594107</v>
      </c>
    </row>
    <row r="21" spans="1:15" ht="12.75">
      <c r="A21" s="26" t="s">
        <v>22</v>
      </c>
      <c r="B21" s="51">
        <v>336273</v>
      </c>
      <c r="C21" s="84">
        <f>B21/'2017'!B21</f>
        <v>0.9534304135549394</v>
      </c>
      <c r="D21" s="51">
        <v>91899</v>
      </c>
      <c r="E21" s="84">
        <f>D21/'2017'!D21</f>
        <v>1.1081648156857071</v>
      </c>
      <c r="F21" s="51">
        <v>203315</v>
      </c>
      <c r="G21" s="84">
        <f>F21/'2017'!F21</f>
        <v>0.9816100500183464</v>
      </c>
      <c r="H21" s="51">
        <f t="shared" si="0"/>
        <v>295214</v>
      </c>
      <c r="I21" s="84">
        <f>H21/'2017'!H21</f>
        <v>1.0177968088480687</v>
      </c>
      <c r="J21" s="51">
        <v>91929</v>
      </c>
      <c r="K21" s="84">
        <f>J21/'2017'!J21</f>
        <v>1.4866822996684725</v>
      </c>
      <c r="L21" s="51">
        <f t="shared" si="1"/>
        <v>387143</v>
      </c>
      <c r="M21" s="84">
        <f>L21/'2017'!L21</f>
        <v>1.1001912545788848</v>
      </c>
      <c r="N21" s="51">
        <v>117700</v>
      </c>
      <c r="O21" s="84">
        <f>N21/'2017'!N21</f>
        <v>0.9642324644045025</v>
      </c>
    </row>
    <row r="22" spans="1:15" ht="13.5" thickBot="1">
      <c r="A22" s="58" t="s">
        <v>23</v>
      </c>
      <c r="B22" s="59">
        <v>371822</v>
      </c>
      <c r="C22" s="85">
        <f>B22/'2017'!B22</f>
        <v>1.009817847026265</v>
      </c>
      <c r="D22" s="59">
        <v>97165</v>
      </c>
      <c r="E22" s="85">
        <f>D22/'2017'!D22</f>
        <v>1.0724495314621252</v>
      </c>
      <c r="F22" s="59">
        <v>188295</v>
      </c>
      <c r="G22" s="85">
        <f>F22/'2017'!F22</f>
        <v>0.9177064041329565</v>
      </c>
      <c r="H22" s="59">
        <f t="shared" si="0"/>
        <v>285460</v>
      </c>
      <c r="I22" s="85">
        <f>H22/'2017'!H22</f>
        <v>0.9651026769715534</v>
      </c>
      <c r="J22" s="59">
        <v>50045</v>
      </c>
      <c r="K22" s="85">
        <f>J22/'2017'!J22</f>
        <v>0.7879861439143442</v>
      </c>
      <c r="L22" s="59">
        <f t="shared" si="1"/>
        <v>335505</v>
      </c>
      <c r="M22" s="85">
        <f>L22/'2017'!L22</f>
        <v>0.9337947964329849</v>
      </c>
      <c r="N22" s="59">
        <v>154020</v>
      </c>
      <c r="O22" s="85">
        <f>N22/'2017'!N22</f>
        <v>1.1758777856668423</v>
      </c>
    </row>
    <row r="23" spans="1:15" ht="13.5" thickBot="1">
      <c r="A23" s="42" t="s">
        <v>24</v>
      </c>
      <c r="B23" s="43">
        <f>SUM(B20:B22)</f>
        <v>1042449</v>
      </c>
      <c r="C23" s="79">
        <f>B23/'2017'!B23</f>
        <v>0.9853881295803885</v>
      </c>
      <c r="D23" s="43">
        <f>SUM(D20:D22)</f>
        <v>275417</v>
      </c>
      <c r="E23" s="79">
        <f>D23/'2017'!D23</f>
        <v>1.0911233836206897</v>
      </c>
      <c r="F23" s="43">
        <f>SUM(F20:F22)</f>
        <v>591460</v>
      </c>
      <c r="G23" s="79">
        <f>F23/'2017'!F23</f>
        <v>0.9765464406891599</v>
      </c>
      <c r="H23" s="43">
        <f t="shared" si="0"/>
        <v>866877</v>
      </c>
      <c r="I23" s="79">
        <f>H23/'2017'!H23</f>
        <v>1.0102507805207201</v>
      </c>
      <c r="J23" s="43">
        <f>SUM(J20:J22)</f>
        <v>198702</v>
      </c>
      <c r="K23" s="79">
        <f>J23/'2017'!J23</f>
        <v>1.0435864981118994</v>
      </c>
      <c r="L23" s="43">
        <f t="shared" si="1"/>
        <v>1065579</v>
      </c>
      <c r="M23" s="79">
        <f>L23/'2017'!L23</f>
        <v>1.0163044929631735</v>
      </c>
      <c r="N23" s="43">
        <f>N22</f>
        <v>154020</v>
      </c>
      <c r="O23" s="79">
        <f>N23/'2017'!N23</f>
        <v>1.1758777856668423</v>
      </c>
    </row>
    <row r="24" spans="1:15" ht="13.5" thickBot="1">
      <c r="A24" s="42" t="s">
        <v>156</v>
      </c>
      <c r="B24" s="43">
        <f>SUM(B23,B19)</f>
        <v>2085200</v>
      </c>
      <c r="C24" s="79">
        <f>B24/'2017'!B24</f>
        <v>1.0034078911784605</v>
      </c>
      <c r="D24" s="43">
        <f>SUM(D23,D19)</f>
        <v>559198</v>
      </c>
      <c r="E24" s="79">
        <f>D24/'2017'!D24</f>
        <v>1.0751450643512768</v>
      </c>
      <c r="F24" s="43">
        <f>SUM(F23,F19)</f>
        <v>1160649</v>
      </c>
      <c r="G24" s="79">
        <f>F24/'2017'!F24</f>
        <v>0.9705169628432956</v>
      </c>
      <c r="H24" s="43">
        <f t="shared" si="0"/>
        <v>1719847</v>
      </c>
      <c r="I24" s="79">
        <f>H24/'2017'!H24</f>
        <v>1.0022295764445772</v>
      </c>
      <c r="J24" s="43">
        <f>SUM(J23,J19)</f>
        <v>370917</v>
      </c>
      <c r="K24" s="79">
        <f>J24/'2017'!J24</f>
        <v>1.082706964443653</v>
      </c>
      <c r="L24" s="43">
        <f t="shared" si="1"/>
        <v>2090764</v>
      </c>
      <c r="M24" s="79">
        <f>L24/'2017'!L24</f>
        <v>1.0156222372054071</v>
      </c>
      <c r="N24" s="43">
        <f>N22</f>
        <v>154020</v>
      </c>
      <c r="O24" s="79">
        <f>N24/'2017'!N24</f>
        <v>1.1758777856668423</v>
      </c>
    </row>
    <row r="25" spans="1:15" ht="13.5" thickBot="1">
      <c r="A25" s="42" t="s">
        <v>190</v>
      </c>
      <c r="B25" s="43">
        <f>SUM(B15,B24)</f>
        <v>4030005</v>
      </c>
      <c r="C25" s="79">
        <f>B25/'2017'!B25</f>
        <v>1.0097952523645592</v>
      </c>
      <c r="D25" s="43">
        <f>SUM(D15,D24)</f>
        <v>1051060</v>
      </c>
      <c r="E25" s="79">
        <f>D25/'2017'!D25</f>
        <v>1.0426251624358935</v>
      </c>
      <c r="F25" s="43">
        <f>SUM(F15,F24)</f>
        <v>2307809</v>
      </c>
      <c r="G25" s="79">
        <f>F25/'2017'!F25</f>
        <v>0.9700434369953402</v>
      </c>
      <c r="H25" s="43">
        <f t="shared" si="0"/>
        <v>3358869</v>
      </c>
      <c r="I25" s="79">
        <f>H25/'2017'!H25</f>
        <v>0.9916452328316753</v>
      </c>
      <c r="J25" s="43">
        <f>SUM(J15,J24)</f>
        <v>646593</v>
      </c>
      <c r="K25" s="79">
        <f>J25/'2017'!J25</f>
        <v>1.0586625930801423</v>
      </c>
      <c r="L25" s="43">
        <f t="shared" si="1"/>
        <v>4005462</v>
      </c>
      <c r="M25" s="79">
        <f>L25/'2017'!L25</f>
        <v>1.001883473755932</v>
      </c>
      <c r="N25" s="43">
        <f>N22</f>
        <v>154020</v>
      </c>
      <c r="O25" s="79">
        <f>N25/'2017'!N25</f>
        <v>1.1758777856668423</v>
      </c>
    </row>
    <row r="26" spans="1:15" ht="12.75">
      <c r="A26" s="66">
        <v>43466</v>
      </c>
      <c r="B26" s="51">
        <v>368455</v>
      </c>
      <c r="C26" s="84">
        <f>B26/'2017'!B26</f>
        <v>1.0023831611707958</v>
      </c>
      <c r="D26" s="51">
        <v>97974</v>
      </c>
      <c r="E26" s="84">
        <f>D26/'2017'!D26</f>
        <v>1.0867766303202404</v>
      </c>
      <c r="F26" s="51">
        <v>184493</v>
      </c>
      <c r="G26" s="84">
        <f>F26/'2017'!F26</f>
        <v>0.9744777499009639</v>
      </c>
      <c r="H26" s="51">
        <f t="shared" si="0"/>
        <v>282467</v>
      </c>
      <c r="I26" s="84">
        <f>H26/'2017'!H26</f>
        <v>1.0107021712061144</v>
      </c>
      <c r="J26" s="51">
        <v>107799</v>
      </c>
      <c r="K26" s="84">
        <f>J26/'2017'!J26</f>
        <v>1.9027606170791118</v>
      </c>
      <c r="L26" s="51">
        <f t="shared" si="1"/>
        <v>390266</v>
      </c>
      <c r="M26" s="84">
        <f>L26/'2017'!L26</f>
        <v>1.1610567340017255</v>
      </c>
      <c r="N26" s="51">
        <v>132200</v>
      </c>
      <c r="O26" s="84">
        <f>N26/'2017'!N26</f>
        <v>0.8138790386130812</v>
      </c>
    </row>
    <row r="27" spans="1:15" ht="12.75">
      <c r="A27" s="26" t="s">
        <v>11</v>
      </c>
      <c r="B27" s="27">
        <v>325248</v>
      </c>
      <c r="C27" s="84">
        <f>B27/'2017'!B27</f>
        <v>0.9952417817461896</v>
      </c>
      <c r="D27" s="27">
        <v>78571</v>
      </c>
      <c r="E27" s="84">
        <f>D27/'2017'!D27</f>
        <v>0.9656371747760149</v>
      </c>
      <c r="F27" s="27">
        <v>180543</v>
      </c>
      <c r="G27" s="84">
        <f>F27/'2017'!F27</f>
        <v>0.9793968786108354</v>
      </c>
      <c r="H27" s="27">
        <f t="shared" si="0"/>
        <v>259114</v>
      </c>
      <c r="I27" s="84">
        <f>H27/'2017'!H27</f>
        <v>0.9751832839056408</v>
      </c>
      <c r="J27" s="27">
        <v>52734</v>
      </c>
      <c r="K27" s="84">
        <f>J27/'2017'!J27</f>
        <v>0.6030740376478123</v>
      </c>
      <c r="L27" s="27">
        <f t="shared" si="1"/>
        <v>311848</v>
      </c>
      <c r="M27" s="84">
        <f>L27/'2017'!L27</f>
        <v>0.8830468639388361</v>
      </c>
      <c r="N27" s="27">
        <v>145591</v>
      </c>
      <c r="O27" s="84">
        <f>N27/'2017'!N27</f>
        <v>1.0698612621616062</v>
      </c>
    </row>
    <row r="28" spans="1:15" ht="13.5" thickBot="1">
      <c r="A28" s="58" t="s">
        <v>12</v>
      </c>
      <c r="B28" s="59">
        <v>326567</v>
      </c>
      <c r="C28" s="85">
        <f>B28/'2017'!B28</f>
        <v>0.9298287074473537</v>
      </c>
      <c r="D28" s="59">
        <v>80975</v>
      </c>
      <c r="E28" s="85">
        <f>D28/'2017'!D28</f>
        <v>0.9290278909145145</v>
      </c>
      <c r="F28" s="59">
        <v>191514</v>
      </c>
      <c r="G28" s="85">
        <f>F28/'2017'!F28</f>
        <v>0.9254074636024953</v>
      </c>
      <c r="H28" s="59">
        <f t="shared" si="0"/>
        <v>272489</v>
      </c>
      <c r="I28" s="85">
        <f>H28/'2017'!H28</f>
        <v>0.9264803884234577</v>
      </c>
      <c r="J28" s="59">
        <v>75674</v>
      </c>
      <c r="K28" s="85">
        <f>J28/'2017'!J28</f>
        <v>1.363667489593282</v>
      </c>
      <c r="L28" s="59">
        <f t="shared" si="1"/>
        <v>348163</v>
      </c>
      <c r="M28" s="85">
        <f>L28/'2017'!L28</f>
        <v>0.9958753450322507</v>
      </c>
      <c r="N28" s="59">
        <v>123994</v>
      </c>
      <c r="O28" s="85">
        <f>N28/'2017'!N28</f>
        <v>0.9005955839628124</v>
      </c>
    </row>
    <row r="29" spans="1:15" ht="13.5" thickBot="1">
      <c r="A29" s="42" t="s">
        <v>25</v>
      </c>
      <c r="B29" s="43">
        <f>SUM(B26:B28)</f>
        <v>1020270</v>
      </c>
      <c r="C29" s="79">
        <f>B29/'2017'!B29</f>
        <v>0.9757802741790791</v>
      </c>
      <c r="D29" s="43">
        <f>SUM(D26:D28)</f>
        <v>257520</v>
      </c>
      <c r="E29" s="79">
        <f>D29/'2017'!D29</f>
        <v>0.9955195435269195</v>
      </c>
      <c r="F29" s="43">
        <f>SUM(F26:F28)</f>
        <v>556550</v>
      </c>
      <c r="G29" s="79">
        <f>F29/'2017'!F29</f>
        <v>0.9585492674172476</v>
      </c>
      <c r="H29" s="43">
        <f t="shared" si="0"/>
        <v>814070</v>
      </c>
      <c r="I29" s="79">
        <f>H29/'2017'!H29</f>
        <v>0.9699438577093182</v>
      </c>
      <c r="J29" s="43">
        <f>SUM(J26:J28)</f>
        <v>236207</v>
      </c>
      <c r="K29" s="79">
        <f>J29/'2017'!J29</f>
        <v>1.183467024735832</v>
      </c>
      <c r="L29" s="43">
        <f t="shared" si="1"/>
        <v>1050277</v>
      </c>
      <c r="M29" s="79">
        <f>L29/'2017'!L29</f>
        <v>1.0109656025450362</v>
      </c>
      <c r="N29" s="43">
        <f>N28</f>
        <v>123994</v>
      </c>
      <c r="O29" s="79">
        <f>N29/'2017'!N29</f>
        <v>0.9005955839628124</v>
      </c>
    </row>
    <row r="30" spans="1:15" ht="13.5" thickBot="1">
      <c r="A30" s="67" t="s">
        <v>191</v>
      </c>
      <c r="B30" s="68">
        <f>SUM(B11:B13,B16:B18,B20:B22,B26:B28)</f>
        <v>4004681</v>
      </c>
      <c r="C30" s="79">
        <f>B30/'2017'!B30</f>
        <v>0.9928545963284511</v>
      </c>
      <c r="D30" s="68">
        <f>SUM(D11:D13,D16:D18,D20:D22,D26:D28)</f>
        <v>1049901</v>
      </c>
      <c r="E30" s="79">
        <f>D30/'2017'!D30</f>
        <v>1.0339869075065664</v>
      </c>
      <c r="F30" s="68">
        <f>SUM(F11:F13,F16:F18,F20:F22,F26:F28)</f>
        <v>2283742</v>
      </c>
      <c r="G30" s="79">
        <f>F30/'2017'!F30</f>
        <v>0.967916963347235</v>
      </c>
      <c r="H30" s="68">
        <f t="shared" si="0"/>
        <v>3333643</v>
      </c>
      <c r="I30" s="79">
        <f>H30/'2017'!H30</f>
        <v>0.9877955370209649</v>
      </c>
      <c r="J30" s="68">
        <f>SUM(J11:J13,J16:J18,J20:J22,J26:J28)</f>
        <v>683211</v>
      </c>
      <c r="K30" s="79">
        <f>J30/'2017'!J30</f>
        <v>1.047021736998259</v>
      </c>
      <c r="L30" s="68">
        <f t="shared" si="1"/>
        <v>4016854</v>
      </c>
      <c r="M30" s="79">
        <f>L30/'2017'!L30</f>
        <v>0.9973915908663717</v>
      </c>
      <c r="N30" s="68">
        <f>N28</f>
        <v>123994</v>
      </c>
      <c r="O30" s="79">
        <f>N30/'2017'!N30</f>
        <v>0.9005955839628124</v>
      </c>
    </row>
  </sheetData>
  <sheetProtection/>
  <mergeCells count="5">
    <mergeCell ref="A1:O1"/>
    <mergeCell ref="A3:A4"/>
    <mergeCell ref="B3:C3"/>
    <mergeCell ref="D3:M3"/>
    <mergeCell ref="N3:O3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5" sqref="A25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183</v>
      </c>
      <c r="B5" s="43">
        <v>3860715</v>
      </c>
      <c r="C5" s="79">
        <v>1.0587442108935023</v>
      </c>
      <c r="D5" s="43">
        <v>981879</v>
      </c>
      <c r="E5" s="79">
        <v>1.010388110938233</v>
      </c>
      <c r="F5" s="44">
        <v>2284497</v>
      </c>
      <c r="G5" s="79">
        <v>1.027475389132359</v>
      </c>
      <c r="H5" s="44">
        <v>3266375</v>
      </c>
      <c r="I5" s="79">
        <v>1.0222775205511778</v>
      </c>
      <c r="J5" s="44">
        <v>578698</v>
      </c>
      <c r="K5" s="79">
        <v>1.3789029736942433</v>
      </c>
      <c r="L5" s="44">
        <v>3845073</v>
      </c>
      <c r="M5" s="75">
        <v>1.0636810577630091</v>
      </c>
      <c r="N5" s="49">
        <v>138015</v>
      </c>
      <c r="O5" s="45">
        <v>0.8835448062174308</v>
      </c>
    </row>
    <row r="6" spans="1:15" ht="12.75">
      <c r="A6" s="66">
        <v>42736</v>
      </c>
      <c r="B6" s="51">
        <v>362992</v>
      </c>
      <c r="C6" s="84">
        <f>B6/'2016'!B6</f>
        <v>1.0363826877450042</v>
      </c>
      <c r="D6" s="51">
        <v>95160</v>
      </c>
      <c r="E6" s="84">
        <f>D6/'2016'!D6</f>
        <v>1.1008537516485042</v>
      </c>
      <c r="F6" s="51">
        <v>195071</v>
      </c>
      <c r="G6" s="84">
        <f>F6/'2016'!F6</f>
        <v>1.0281180166125563</v>
      </c>
      <c r="H6" s="51">
        <v>290231</v>
      </c>
      <c r="I6" s="84">
        <f>H6/'2016'!H6</f>
        <v>1.0508838502704778</v>
      </c>
      <c r="J6" s="51">
        <v>79302</v>
      </c>
      <c r="K6" s="84">
        <f>J6/'2016'!J6</f>
        <v>1.0572754179665627</v>
      </c>
      <c r="L6" s="51">
        <v>369533</v>
      </c>
      <c r="M6" s="84">
        <f>L6/'2016'!L6</f>
        <v>1.0522489635063101</v>
      </c>
      <c r="N6" s="51">
        <v>131467</v>
      </c>
      <c r="O6" s="84">
        <f>N6/'2016'!N6</f>
        <v>1.1073702830188679</v>
      </c>
    </row>
    <row r="7" spans="1:15" ht="12.75">
      <c r="A7" s="26" t="s">
        <v>11</v>
      </c>
      <c r="B7" s="27">
        <v>310141</v>
      </c>
      <c r="C7" s="84">
        <f>B7/'2016'!B7</f>
        <v>0.9766313349834048</v>
      </c>
      <c r="D7" s="27">
        <v>76778</v>
      </c>
      <c r="E7" s="84">
        <f>D7/'2016'!D7</f>
        <v>1.0032929984580403</v>
      </c>
      <c r="F7" s="27">
        <v>183923</v>
      </c>
      <c r="G7" s="84">
        <f>F7/'2016'!F7</f>
        <v>0.9895249367837736</v>
      </c>
      <c r="H7" s="27">
        <v>260701</v>
      </c>
      <c r="I7" s="84">
        <f>H7/'2016'!H7</f>
        <v>0.9935402978703943</v>
      </c>
      <c r="J7" s="27">
        <v>56451</v>
      </c>
      <c r="K7" s="84">
        <f>J7/'2016'!J7</f>
        <v>0.9803243956654626</v>
      </c>
      <c r="L7" s="27">
        <v>317152</v>
      </c>
      <c r="M7" s="84">
        <f>L7/'2016'!L7</f>
        <v>0.9911619476217264</v>
      </c>
      <c r="N7" s="27">
        <v>124454</v>
      </c>
      <c r="O7" s="84">
        <f>N7/'2016'!N7</f>
        <v>1.0700749759251615</v>
      </c>
    </row>
    <row r="8" spans="1:15" ht="13.5" thickBot="1">
      <c r="A8" s="58" t="s">
        <v>12</v>
      </c>
      <c r="B8" s="59">
        <v>329872</v>
      </c>
      <c r="C8" s="85">
        <f>B8/'2016'!B8</f>
        <v>1.005164895772708</v>
      </c>
      <c r="D8" s="59">
        <v>79440</v>
      </c>
      <c r="E8" s="85">
        <f>D8/'2016'!D8</f>
        <v>0.9736725989116046</v>
      </c>
      <c r="F8" s="59">
        <v>221261</v>
      </c>
      <c r="G8" s="85">
        <f>F8/'2016'!F8</f>
        <v>1.0832586717583412</v>
      </c>
      <c r="H8" s="59">
        <v>300701</v>
      </c>
      <c r="I8" s="85">
        <f>H8/'2016'!H8</f>
        <v>1.0519795831977694</v>
      </c>
      <c r="J8" s="59">
        <v>22072</v>
      </c>
      <c r="K8" s="85">
        <f>J8/'2016'!J8</f>
        <v>0.31443387087583335</v>
      </c>
      <c r="L8" s="59">
        <v>322773</v>
      </c>
      <c r="M8" s="85">
        <f>L8/'2016'!L8</f>
        <v>0.9065664154769562</v>
      </c>
      <c r="N8" s="59">
        <v>131554</v>
      </c>
      <c r="O8" s="85">
        <f>N8/'2016'!N8</f>
        <v>1.4875111658883524</v>
      </c>
    </row>
    <row r="9" spans="1:15" ht="13.5" thickBot="1">
      <c r="A9" s="42" t="s">
        <v>25</v>
      </c>
      <c r="B9" s="43">
        <v>1003005</v>
      </c>
      <c r="C9" s="79">
        <f>B9/'2016'!B9</f>
        <v>1.0070452656056097</v>
      </c>
      <c r="D9" s="43">
        <v>251378</v>
      </c>
      <c r="E9" s="79">
        <f>D9/'2016'!D9</f>
        <v>1.0278954513485663</v>
      </c>
      <c r="F9" s="43">
        <v>600255</v>
      </c>
      <c r="G9" s="79">
        <f>F9/'2016'!F9</f>
        <v>1.0351704977572211</v>
      </c>
      <c r="H9" s="43">
        <v>851633</v>
      </c>
      <c r="I9" s="79">
        <f>H9/'2016'!H9</f>
        <v>1.0330124196856687</v>
      </c>
      <c r="J9" s="43">
        <v>157825</v>
      </c>
      <c r="K9" s="79">
        <f>J9/'2016'!J9</f>
        <v>0.7782835106960047</v>
      </c>
      <c r="L9" s="43">
        <v>1009458</v>
      </c>
      <c r="M9" s="79">
        <f>L9/'2016'!L9</f>
        <v>0.9827249336304509</v>
      </c>
      <c r="N9" s="49">
        <v>131554</v>
      </c>
      <c r="O9" s="79">
        <f>N9/'2016'!N9</f>
        <v>1.4875111658883524</v>
      </c>
    </row>
    <row r="10" spans="1:15" ht="13.5" thickBot="1">
      <c r="A10" s="67" t="s">
        <v>180</v>
      </c>
      <c r="B10" s="68">
        <v>3867733</v>
      </c>
      <c r="C10" s="79">
        <f>B10/'2016'!B10</f>
        <v>1.004870894534533</v>
      </c>
      <c r="D10" s="68">
        <v>988699</v>
      </c>
      <c r="E10" s="79">
        <f>D10/'2016'!D10</f>
        <v>0.9862058715567047</v>
      </c>
      <c r="F10" s="72">
        <v>2304893</v>
      </c>
      <c r="G10" s="79">
        <f>F10/'2016'!F10</f>
        <v>1.0336580052120308</v>
      </c>
      <c r="H10" s="72">
        <v>3293592</v>
      </c>
      <c r="I10" s="79">
        <f>H10/'2016'!H10</f>
        <v>1.0189399669778005</v>
      </c>
      <c r="J10" s="72">
        <v>533737</v>
      </c>
      <c r="K10" s="79">
        <f>J10/'2016'!J10</f>
        <v>0.8266354228294774</v>
      </c>
      <c r="L10" s="69">
        <v>3827329</v>
      </c>
      <c r="M10" s="79">
        <f>L10/'2016'!L10</f>
        <v>0.9876863365457691</v>
      </c>
      <c r="N10" s="74">
        <v>131554</v>
      </c>
      <c r="O10" s="79">
        <f>N10/'2016'!N10</f>
        <v>1.4875111658883524</v>
      </c>
    </row>
    <row r="11" spans="1:15" ht="12.75">
      <c r="A11" s="50" t="s">
        <v>13</v>
      </c>
      <c r="B11" s="51">
        <v>322182</v>
      </c>
      <c r="C11" s="84">
        <f>B11/'2016'!B11</f>
        <v>1.0010937451449522</v>
      </c>
      <c r="D11" s="51">
        <v>81143</v>
      </c>
      <c r="E11" s="84">
        <f>D11/'2016'!D11</f>
        <v>1.0118716564202965</v>
      </c>
      <c r="F11" s="51">
        <v>195586</v>
      </c>
      <c r="G11" s="84">
        <f>F11/'2016'!F11</f>
        <v>0.9948170188957555</v>
      </c>
      <c r="H11" s="51">
        <v>276729</v>
      </c>
      <c r="I11" s="84">
        <f>H11/'2016'!H11</f>
        <v>0.9997579444789665</v>
      </c>
      <c r="J11" s="51">
        <v>54234</v>
      </c>
      <c r="K11" s="84">
        <f>J11/'2016'!J11</f>
        <v>1.6290889429575561</v>
      </c>
      <c r="L11" s="51">
        <f>H11+J11</f>
        <v>330963</v>
      </c>
      <c r="M11" s="84">
        <f>L11/'2016'!L11</f>
        <v>1.067323041598003</v>
      </c>
      <c r="N11" s="51">
        <v>122778</v>
      </c>
      <c r="O11" s="84">
        <f>N11/'2016'!N11</f>
        <v>1.1930850857076223</v>
      </c>
    </row>
    <row r="12" spans="1:15" ht="12.75">
      <c r="A12" s="26" t="s">
        <v>14</v>
      </c>
      <c r="B12" s="27">
        <v>284218</v>
      </c>
      <c r="C12" s="84">
        <f>B12/'2016'!B12</f>
        <v>1.0423400923450434</v>
      </c>
      <c r="D12" s="27">
        <v>76353</v>
      </c>
      <c r="E12" s="84">
        <f>D12/'2016'!D12</f>
        <v>1.0450582390057623</v>
      </c>
      <c r="F12" s="27">
        <v>188190</v>
      </c>
      <c r="G12" s="84">
        <f>F12/'2016'!F12</f>
        <v>1.0509826260324693</v>
      </c>
      <c r="H12" s="27">
        <v>264544</v>
      </c>
      <c r="I12" s="84">
        <f>H12/'2016'!H12</f>
        <v>1.0492697979549583</v>
      </c>
      <c r="J12" s="27">
        <v>25474</v>
      </c>
      <c r="K12" s="84">
        <f>J12/'2016'!J12</f>
        <v>0.9247803673854643</v>
      </c>
      <c r="L12" s="27">
        <f aca="true" t="shared" si="0" ref="L12:L30">H12+J12</f>
        <v>290018</v>
      </c>
      <c r="M12" s="84">
        <f>L12/'2016'!L12</f>
        <v>1.0370081668263798</v>
      </c>
      <c r="N12" s="27">
        <v>116975</v>
      </c>
      <c r="O12" s="84">
        <f>N12/'2016'!N12</f>
        <v>1.2196075569271831</v>
      </c>
    </row>
    <row r="13" spans="1:15" ht="13.5" thickBot="1">
      <c r="A13" s="58" t="s">
        <v>15</v>
      </c>
      <c r="B13" s="59">
        <v>303390</v>
      </c>
      <c r="C13" s="85">
        <f>B13/'2016'!B13</f>
        <v>1.1045336886597712</v>
      </c>
      <c r="D13" s="59">
        <v>79102</v>
      </c>
      <c r="E13" s="85">
        <f>D13/'2016'!D13</f>
        <v>1.0266320571057754</v>
      </c>
      <c r="F13" s="59">
        <v>199139</v>
      </c>
      <c r="G13" s="85">
        <f>F13/'2016'!F13</f>
        <v>1.0671171509104354</v>
      </c>
      <c r="H13" s="59">
        <v>278241</v>
      </c>
      <c r="I13" s="85">
        <f>H13/'2016'!H13</f>
        <v>1.0552862734389223</v>
      </c>
      <c r="J13" s="59">
        <v>30648</v>
      </c>
      <c r="K13" s="85">
        <f>J13/'2016'!J13</f>
        <v>51.336683417085425</v>
      </c>
      <c r="L13" s="59">
        <f t="shared" si="0"/>
        <v>308889</v>
      </c>
      <c r="M13" s="85">
        <f>L13/'2016'!L13</f>
        <v>1.1688784951241387</v>
      </c>
      <c r="N13" s="59">
        <v>111740</v>
      </c>
      <c r="O13" s="85">
        <f>N13/'2016'!N13</f>
        <v>1.0508793379102792</v>
      </c>
    </row>
    <row r="14" spans="1:15" ht="13.5" thickBot="1">
      <c r="A14" s="42" t="s">
        <v>16</v>
      </c>
      <c r="B14" s="43">
        <f>SUM(B11:B13)</f>
        <v>909790</v>
      </c>
      <c r="C14" s="79">
        <f>B14/'2016'!B14</f>
        <v>1.0467221979336847</v>
      </c>
      <c r="D14" s="43">
        <f>SUM(D11:D13)</f>
        <v>236598</v>
      </c>
      <c r="E14" s="79">
        <f>D14/'2016'!D14</f>
        <v>1.0273380170384974</v>
      </c>
      <c r="F14" s="43">
        <f>SUM(F11:F13)</f>
        <v>582915</v>
      </c>
      <c r="G14" s="79">
        <f>F14/'2016'!F14</f>
        <v>1.0366987977520097</v>
      </c>
      <c r="H14" s="43">
        <f>SUM(H11:H13)</f>
        <v>819514</v>
      </c>
      <c r="I14" s="79">
        <f>H14/'2016'!H14</f>
        <v>1.0339800802945311</v>
      </c>
      <c r="J14" s="43">
        <f>SUM(J11:J13)</f>
        <v>110356</v>
      </c>
      <c r="K14" s="79">
        <f>J14/'2016'!J14</f>
        <v>1.7963342774359474</v>
      </c>
      <c r="L14" s="43">
        <f t="shared" si="0"/>
        <v>929870</v>
      </c>
      <c r="M14" s="79">
        <f>L14/'2016'!L14</f>
        <v>1.088820349970024</v>
      </c>
      <c r="N14" s="43">
        <f>N13</f>
        <v>111740</v>
      </c>
      <c r="O14" s="79">
        <f>N14/'2016'!N14</f>
        <v>1.0508793379102792</v>
      </c>
    </row>
    <row r="15" spans="1:15" ht="13.5" thickBot="1">
      <c r="A15" s="42" t="s">
        <v>155</v>
      </c>
      <c r="B15" s="43">
        <f>SUM(B6:B8,B11:B13)</f>
        <v>1912795</v>
      </c>
      <c r="C15" s="79">
        <f>B15/'2016'!B15</f>
        <v>1.0255349652149297</v>
      </c>
      <c r="D15" s="43">
        <f>SUM(D6:D8,D11:D13)</f>
        <v>487976</v>
      </c>
      <c r="E15" s="79">
        <f>D15/'2016'!D15</f>
        <v>1.0276251005563768</v>
      </c>
      <c r="F15" s="43">
        <f>SUM(F6:F8,F11:F13)</f>
        <v>1183170</v>
      </c>
      <c r="G15" s="79">
        <f>F15/'2016'!F15</f>
        <v>1.0359228851779245</v>
      </c>
      <c r="H15" s="43">
        <f>SUM(H6:H8,H11:H13)</f>
        <v>1671147</v>
      </c>
      <c r="I15" s="79">
        <f>H15/'2016'!H15</f>
        <v>1.033486724481586</v>
      </c>
      <c r="J15" s="43">
        <f>SUM(J6:J8,J11:J13)</f>
        <v>268181</v>
      </c>
      <c r="K15" s="79">
        <f>J15/'2016'!J15</f>
        <v>1.014991295132844</v>
      </c>
      <c r="L15" s="43">
        <f t="shared" si="0"/>
        <v>1939328</v>
      </c>
      <c r="M15" s="79">
        <f>L15/'2016'!L15</f>
        <v>1.030889013985081</v>
      </c>
      <c r="N15" s="43">
        <f>N13</f>
        <v>111740</v>
      </c>
      <c r="O15" s="79">
        <f>N15/'2016'!N15</f>
        <v>1.0508793379102792</v>
      </c>
    </row>
    <row r="16" spans="1:15" ht="12.75">
      <c r="A16" s="50" t="s">
        <v>17</v>
      </c>
      <c r="B16" s="51">
        <v>345058</v>
      </c>
      <c r="C16" s="84">
        <f>B16/'2016'!B16</f>
        <v>1.048438848308803</v>
      </c>
      <c r="D16" s="51">
        <v>93485</v>
      </c>
      <c r="E16" s="84">
        <f>D16/'2016'!D16</f>
        <v>1.0478736521173806</v>
      </c>
      <c r="F16" s="51">
        <v>196338</v>
      </c>
      <c r="G16" s="84">
        <f>F16/'2016'!F16</f>
        <v>1.0673908079720782</v>
      </c>
      <c r="H16" s="51">
        <v>289823</v>
      </c>
      <c r="I16" s="84">
        <f>H16/'2016'!H16</f>
        <v>1.0610164155281232</v>
      </c>
      <c r="J16" s="51">
        <v>36291</v>
      </c>
      <c r="K16" s="84">
        <f>J16/'2016'!J16</f>
        <v>0.6184665723683089</v>
      </c>
      <c r="L16" s="51">
        <f t="shared" si="0"/>
        <v>326114</v>
      </c>
      <c r="M16" s="84">
        <f>L16/'2016'!L16</f>
        <v>0.9827595039703467</v>
      </c>
      <c r="N16" s="51">
        <v>130414</v>
      </c>
      <c r="O16" s="84">
        <f>N16/'2016'!N16</f>
        <v>1.258700897596757</v>
      </c>
    </row>
    <row r="17" spans="1:15" ht="12.75">
      <c r="A17" s="26" t="s">
        <v>18</v>
      </c>
      <c r="B17" s="27">
        <v>357860</v>
      </c>
      <c r="C17" s="84">
        <f>B17/'2016'!B17</f>
        <v>1.0312641386007937</v>
      </c>
      <c r="D17" s="27">
        <v>94062</v>
      </c>
      <c r="E17" s="84">
        <f>D17/'2016'!D17</f>
        <v>1.0050432738540442</v>
      </c>
      <c r="F17" s="27">
        <v>200627</v>
      </c>
      <c r="G17" s="84">
        <f>F17/'2016'!F17</f>
        <v>1.0775853734517837</v>
      </c>
      <c r="H17" s="27">
        <v>294689</v>
      </c>
      <c r="I17" s="84">
        <f>H17/'2016'!H17</f>
        <v>1.053318416424803</v>
      </c>
      <c r="J17" s="27">
        <v>73062</v>
      </c>
      <c r="K17" s="84">
        <f>J17/'2016'!J17</f>
        <v>1.9923102094240839</v>
      </c>
      <c r="L17" s="27">
        <f t="shared" si="0"/>
        <v>367751</v>
      </c>
      <c r="M17" s="84">
        <f>L17/'2016'!L17</f>
        <v>1.16213611255072</v>
      </c>
      <c r="N17" s="27">
        <v>120523</v>
      </c>
      <c r="O17" s="84">
        <f>N17/'2016'!N17</f>
        <v>0.8982321990192133</v>
      </c>
    </row>
    <row r="18" spans="1:15" ht="13.5" thickBot="1">
      <c r="A18" s="58" t="s">
        <v>19</v>
      </c>
      <c r="B18" s="59">
        <v>317293</v>
      </c>
      <c r="C18" s="82">
        <f>B18/'2016'!B18</f>
        <v>1.003869396019869</v>
      </c>
      <c r="D18" s="59">
        <v>80151</v>
      </c>
      <c r="E18" s="82">
        <f>D18/'2016'!D18</f>
        <v>0.9944046053447805</v>
      </c>
      <c r="F18" s="59">
        <v>193278</v>
      </c>
      <c r="G18" s="82">
        <f>F18/'2016'!F18</f>
        <v>1.0491011333535976</v>
      </c>
      <c r="H18" s="59">
        <v>273428</v>
      </c>
      <c r="I18" s="82">
        <f>H18/'2016'!H18</f>
        <v>1.0324505161723947</v>
      </c>
      <c r="J18" s="59">
        <v>42827</v>
      </c>
      <c r="K18" s="82">
        <f>J18/'2016'!J18</f>
        <v>0.7116129139457986</v>
      </c>
      <c r="L18" s="59">
        <f t="shared" si="0"/>
        <v>316255</v>
      </c>
      <c r="M18" s="82">
        <f>L18/'2016'!L18</f>
        <v>0.9730414101416234</v>
      </c>
      <c r="N18" s="59">
        <v>121566</v>
      </c>
      <c r="O18" s="82">
        <f>N18/'2016'!N18</f>
        <v>0.9707418350235567</v>
      </c>
    </row>
    <row r="19" spans="1:15" ht="13.5" thickBot="1">
      <c r="A19" s="42" t="s">
        <v>20</v>
      </c>
      <c r="B19" s="43">
        <f>SUM(B16:B18)</f>
        <v>1020211</v>
      </c>
      <c r="C19" s="79">
        <f>B19/'2016'!B19</f>
        <v>1.0282343123391826</v>
      </c>
      <c r="D19" s="43">
        <f>SUM(D16:D18)</f>
        <v>267698</v>
      </c>
      <c r="E19" s="79">
        <f>D19/'2016'!D19</f>
        <v>1.0162942377926092</v>
      </c>
      <c r="F19" s="43">
        <f>SUM(F16:F18)</f>
        <v>590243</v>
      </c>
      <c r="G19" s="79">
        <f>F19/'2016'!F19</f>
        <v>1.0647363787890813</v>
      </c>
      <c r="H19" s="43">
        <f>SUM(H16:H18)</f>
        <v>857940</v>
      </c>
      <c r="I19" s="79">
        <f>H19/'2016'!H19</f>
        <v>1.049131654442246</v>
      </c>
      <c r="J19" s="43">
        <f>SUM(J16:J18)</f>
        <v>152180</v>
      </c>
      <c r="K19" s="79">
        <f>J19/'2016'!J19</f>
        <v>0.9784355832165315</v>
      </c>
      <c r="L19" s="43">
        <f t="shared" si="0"/>
        <v>1010120</v>
      </c>
      <c r="M19" s="79">
        <f>L19/'2016'!L19</f>
        <v>1.0378343278920288</v>
      </c>
      <c r="N19" s="43">
        <f>N18</f>
        <v>121566</v>
      </c>
      <c r="O19" s="79">
        <f>N19/'2016'!N19</f>
        <v>0.9707418350235567</v>
      </c>
    </row>
    <row r="20" spans="1:15" ht="12.75">
      <c r="A20" s="50" t="s">
        <v>21</v>
      </c>
      <c r="B20" s="19">
        <v>337002</v>
      </c>
      <c r="C20" s="84">
        <f>B20/'2016'!B20</f>
        <v>1.0815003562190715</v>
      </c>
      <c r="D20" s="19">
        <v>78886</v>
      </c>
      <c r="E20" s="84">
        <f>D20/'2016'!D20</f>
        <v>1.0094823725126367</v>
      </c>
      <c r="F20" s="19">
        <v>193361</v>
      </c>
      <c r="G20" s="84">
        <f>F20/'2016'!F20</f>
        <v>1.0071200141671093</v>
      </c>
      <c r="H20" s="19">
        <v>272247</v>
      </c>
      <c r="I20" s="84">
        <f>H20/'2016'!H20</f>
        <v>1.007807120804922</v>
      </c>
      <c r="J20" s="19">
        <v>65058</v>
      </c>
      <c r="K20" s="84">
        <f>J20/'2016'!J20</f>
        <v>1.1084645266816602</v>
      </c>
      <c r="L20" s="19">
        <f t="shared" si="0"/>
        <v>337305</v>
      </c>
      <c r="M20" s="84">
        <f>L20/'2016'!L20</f>
        <v>1.0257731958762886</v>
      </c>
      <c r="N20" s="19">
        <v>121261</v>
      </c>
      <c r="O20" s="84">
        <f>N20/'2016'!N20</f>
        <v>1.122787037037037</v>
      </c>
    </row>
    <row r="21" spans="1:15" ht="12.75">
      <c r="A21" s="26" t="s">
        <v>22</v>
      </c>
      <c r="B21" s="51">
        <v>352698</v>
      </c>
      <c r="C21" s="84">
        <f>B21/'2016'!B21</f>
        <v>1.0668485592774306</v>
      </c>
      <c r="D21" s="51">
        <v>82929</v>
      </c>
      <c r="E21" s="84">
        <f>D21/'2016'!D21</f>
        <v>1.0183834364868847</v>
      </c>
      <c r="F21" s="51">
        <v>207124</v>
      </c>
      <c r="G21" s="84">
        <f>F21/'2016'!F21</f>
        <v>1.0228042625897504</v>
      </c>
      <c r="H21" s="51">
        <v>290052</v>
      </c>
      <c r="I21" s="84">
        <f>H21/'2016'!H21</f>
        <v>1.021532869851869</v>
      </c>
      <c r="J21" s="51">
        <v>61835</v>
      </c>
      <c r="K21" s="84">
        <f>J21/'2016'!J21</f>
        <v>2.1487646384265213</v>
      </c>
      <c r="L21" s="51">
        <f t="shared" si="0"/>
        <v>351887</v>
      </c>
      <c r="M21" s="84">
        <f>L21/'2016'!L21</f>
        <v>1.125264218217866</v>
      </c>
      <c r="N21" s="51">
        <v>122066</v>
      </c>
      <c r="O21" s="84">
        <f>N21/'2016'!N21</f>
        <v>0.9696704902926504</v>
      </c>
    </row>
    <row r="22" spans="1:15" ht="13.5" thickBot="1">
      <c r="A22" s="58" t="s">
        <v>23</v>
      </c>
      <c r="B22" s="59">
        <v>368207</v>
      </c>
      <c r="C22" s="85">
        <f>B22/'2016'!B22</f>
        <v>1.019551649471405</v>
      </c>
      <c r="D22" s="59">
        <v>90601</v>
      </c>
      <c r="E22" s="85">
        <f>D22/'2016'!D22</f>
        <v>1.078095623408458</v>
      </c>
      <c r="F22" s="59">
        <v>205180</v>
      </c>
      <c r="G22" s="85">
        <f>F22/'2016'!F22</f>
        <v>1.0603617571059432</v>
      </c>
      <c r="H22" s="59">
        <v>295782</v>
      </c>
      <c r="I22" s="85">
        <f>H22/'2016'!H22</f>
        <v>1.0657351425750707</v>
      </c>
      <c r="J22" s="59">
        <v>63510</v>
      </c>
      <c r="K22" s="85">
        <f>J22/'2016'!J22</f>
        <v>0.8885624344176285</v>
      </c>
      <c r="L22" s="59">
        <f t="shared" si="0"/>
        <v>359292</v>
      </c>
      <c r="M22" s="85">
        <f>L22/'2016'!L22</f>
        <v>1.0294516250111028</v>
      </c>
      <c r="N22" s="59">
        <v>130983</v>
      </c>
      <c r="O22" s="85">
        <f>N22/'2016'!N22</f>
        <v>0.9490490164112596</v>
      </c>
    </row>
    <row r="23" spans="1:15" ht="13.5" thickBot="1">
      <c r="A23" s="42" t="s">
        <v>24</v>
      </c>
      <c r="B23" s="43">
        <f>SUM(B20:B22)</f>
        <v>1057907</v>
      </c>
      <c r="C23" s="79">
        <f>B23/'2016'!B23</f>
        <v>1.0543748442716898</v>
      </c>
      <c r="D23" s="43">
        <f>SUM(D20:D22)</f>
        <v>252416</v>
      </c>
      <c r="E23" s="79">
        <f>D23/'2016'!D23</f>
        <v>1.0361266752868254</v>
      </c>
      <c r="F23" s="43">
        <f>SUM(F20:F22)</f>
        <v>605665</v>
      </c>
      <c r="G23" s="79">
        <f>F23/'2016'!F23</f>
        <v>1.0300425170068028</v>
      </c>
      <c r="H23" s="43">
        <f>SUM(H20:H22)</f>
        <v>858081</v>
      </c>
      <c r="I23" s="79">
        <f>H23/'2016'!H23</f>
        <v>1.031826063534284</v>
      </c>
      <c r="J23" s="43">
        <f>SUM(J20:J22)</f>
        <v>190403</v>
      </c>
      <c r="K23" s="79">
        <f>J23/'2016'!J23</f>
        <v>1.1979250553654117</v>
      </c>
      <c r="L23" s="43">
        <f t="shared" si="0"/>
        <v>1048484</v>
      </c>
      <c r="M23" s="79">
        <f>L23/'2016'!L23</f>
        <v>1.058478150698899</v>
      </c>
      <c r="N23" s="43">
        <f>N22</f>
        <v>130983</v>
      </c>
      <c r="O23" s="79">
        <f>N23/'2016'!N23</f>
        <v>0.9490490164112596</v>
      </c>
    </row>
    <row r="24" spans="1:15" ht="13.5" thickBot="1">
      <c r="A24" s="42" t="s">
        <v>156</v>
      </c>
      <c r="B24" s="43">
        <f>SUM(B23,B19)</f>
        <v>2078118</v>
      </c>
      <c r="C24" s="79">
        <f>B24/'2016'!B24</f>
        <v>1.0413776272871549</v>
      </c>
      <c r="D24" s="43">
        <f>SUM(D23,D19)</f>
        <v>520114</v>
      </c>
      <c r="E24" s="79">
        <f>D24/'2016'!D24</f>
        <v>1.025823387985902</v>
      </c>
      <c r="F24" s="43">
        <f>SUM(F23,F19)</f>
        <v>1195908</v>
      </c>
      <c r="G24" s="79">
        <f>F24/'2016'!F24</f>
        <v>1.0468785562469143</v>
      </c>
      <c r="H24" s="43">
        <f>SUM(H23,H19)</f>
        <v>1716021</v>
      </c>
      <c r="I24" s="79">
        <f>H24/'2016'!H24</f>
        <v>1.0404061899773005</v>
      </c>
      <c r="J24" s="43">
        <f>SUM(J23,J19)</f>
        <v>342583</v>
      </c>
      <c r="K24" s="79">
        <f>J24/'2016'!J24</f>
        <v>1.0893703216123227</v>
      </c>
      <c r="L24" s="43">
        <f t="shared" si="0"/>
        <v>2058604</v>
      </c>
      <c r="M24" s="79">
        <f>L24/'2016'!L24</f>
        <v>1.0482469674425898</v>
      </c>
      <c r="N24" s="43">
        <f>N22</f>
        <v>130983</v>
      </c>
      <c r="O24" s="79">
        <f>N24/'2016'!N24</f>
        <v>0.9490490164112596</v>
      </c>
    </row>
    <row r="25" spans="1:15" ht="13.5" thickBot="1">
      <c r="A25" s="42" t="s">
        <v>184</v>
      </c>
      <c r="B25" s="43">
        <f>SUM(B15,B24)</f>
        <v>3990913</v>
      </c>
      <c r="C25" s="79">
        <f>B25/'2016'!B25</f>
        <v>1.0337238050464745</v>
      </c>
      <c r="D25" s="43">
        <f>SUM(D15,D24)</f>
        <v>1008090</v>
      </c>
      <c r="E25" s="79">
        <f>D25/'2016'!D25</f>
        <v>1.0266947352983413</v>
      </c>
      <c r="F25" s="43">
        <f>SUM(F15,F24)</f>
        <v>2379078</v>
      </c>
      <c r="G25" s="79">
        <f>F25/'2016'!F25</f>
        <v>1.0414012362458782</v>
      </c>
      <c r="H25" s="43">
        <f>SUM(H15,H24)</f>
        <v>3387168</v>
      </c>
      <c r="I25" s="79">
        <f>H25/'2016'!H25</f>
        <v>1.0369807508323448</v>
      </c>
      <c r="J25" s="43">
        <f>SUM(J15,J24)</f>
        <v>610764</v>
      </c>
      <c r="K25" s="79">
        <f>J25/'2016'!J25</f>
        <v>1.0554105941268157</v>
      </c>
      <c r="L25" s="43">
        <f t="shared" si="0"/>
        <v>3997932</v>
      </c>
      <c r="M25" s="79">
        <f>L25/'2016'!L25</f>
        <v>1.0397545118129097</v>
      </c>
      <c r="N25" s="43">
        <f>N22</f>
        <v>130983</v>
      </c>
      <c r="O25" s="79">
        <f>N25/'2016'!N25</f>
        <v>0.9490490164112596</v>
      </c>
    </row>
    <row r="26" spans="1:15" ht="12.75">
      <c r="A26" s="66">
        <v>43101</v>
      </c>
      <c r="B26" s="51">
        <v>367579</v>
      </c>
      <c r="C26" s="84">
        <f>B26/'2016'!B26</f>
        <v>1.012636642129854</v>
      </c>
      <c r="D26" s="51">
        <v>90151</v>
      </c>
      <c r="E26" s="84">
        <f>D26/'2016'!D26</f>
        <v>0.9473623371164355</v>
      </c>
      <c r="F26" s="51">
        <v>189325</v>
      </c>
      <c r="G26" s="84">
        <f>F26/'2016'!F26</f>
        <v>0.9705440583172281</v>
      </c>
      <c r="H26" s="51">
        <v>279476</v>
      </c>
      <c r="I26" s="84">
        <f>H26/'2016'!H26</f>
        <v>0.9629433106732224</v>
      </c>
      <c r="J26" s="51">
        <v>56654</v>
      </c>
      <c r="K26" s="84">
        <f>J26/'2016'!J26</f>
        <v>0.7144082116466167</v>
      </c>
      <c r="L26" s="51">
        <f t="shared" si="0"/>
        <v>336130</v>
      </c>
      <c r="M26" s="84">
        <f>L26/'2016'!L26</f>
        <v>0.909607531668349</v>
      </c>
      <c r="N26" s="51">
        <v>162432</v>
      </c>
      <c r="O26" s="84">
        <f>N26/'2016'!N26</f>
        <v>1.2355343926612763</v>
      </c>
    </row>
    <row r="27" spans="1:15" ht="12.75">
      <c r="A27" s="26" t="s">
        <v>11</v>
      </c>
      <c r="B27" s="27">
        <v>326803</v>
      </c>
      <c r="C27" s="84">
        <f>B27/'2016'!B27</f>
        <v>1.053723951364057</v>
      </c>
      <c r="D27" s="27">
        <v>81367</v>
      </c>
      <c r="E27" s="84">
        <f>D27/'2016'!D27</f>
        <v>1.0597697257026752</v>
      </c>
      <c r="F27" s="27">
        <v>184341</v>
      </c>
      <c r="G27" s="84">
        <f>F27/'2016'!F27</f>
        <v>1.002272690201878</v>
      </c>
      <c r="H27" s="27">
        <v>265708</v>
      </c>
      <c r="I27" s="84">
        <f>H27/'2016'!H27</f>
        <v>1.0192059102189865</v>
      </c>
      <c r="J27" s="27">
        <v>87442</v>
      </c>
      <c r="K27" s="84">
        <f>J27/'2016'!J27</f>
        <v>1.5489893890276523</v>
      </c>
      <c r="L27" s="27">
        <f t="shared" si="0"/>
        <v>353150</v>
      </c>
      <c r="M27" s="84">
        <f>L27/'2016'!L27</f>
        <v>1.113503935021693</v>
      </c>
      <c r="N27" s="27">
        <v>136084</v>
      </c>
      <c r="O27" s="84">
        <f>N27/'2016'!N27</f>
        <v>1.09344818165748</v>
      </c>
    </row>
    <row r="28" spans="1:15" ht="13.5" thickBot="1">
      <c r="A28" s="58" t="s">
        <v>12</v>
      </c>
      <c r="B28" s="59">
        <v>351212</v>
      </c>
      <c r="C28" s="85">
        <f>B28/'2016'!B28</f>
        <v>1.0646917592278218</v>
      </c>
      <c r="D28" s="59">
        <v>87161</v>
      </c>
      <c r="E28" s="85">
        <f>D28/'2016'!D28</f>
        <v>1.0971928499496475</v>
      </c>
      <c r="F28" s="59">
        <v>206951</v>
      </c>
      <c r="G28" s="85">
        <f>F28/'2016'!F28</f>
        <v>0.9353252493661333</v>
      </c>
      <c r="H28" s="59">
        <v>294112</v>
      </c>
      <c r="I28" s="85">
        <f>H28/'2016'!H28</f>
        <v>0.9780878680150714</v>
      </c>
      <c r="J28" s="59">
        <v>55493</v>
      </c>
      <c r="K28" s="85">
        <f>J28/'2016'!J28</f>
        <v>2.514180862631388</v>
      </c>
      <c r="L28" s="59">
        <f t="shared" si="0"/>
        <v>349605</v>
      </c>
      <c r="M28" s="85">
        <f>L28/'2016'!L28</f>
        <v>1.0831296298017492</v>
      </c>
      <c r="N28" s="59">
        <v>137680</v>
      </c>
      <c r="O28" s="85">
        <f>N28/'2016'!N28</f>
        <v>1.0465664289949375</v>
      </c>
    </row>
    <row r="29" spans="1:15" ht="13.5" thickBot="1">
      <c r="A29" s="42" t="s">
        <v>25</v>
      </c>
      <c r="B29" s="43">
        <f>SUM(B26:B28)</f>
        <v>1045594</v>
      </c>
      <c r="C29" s="79">
        <f>B29/'2016'!B29</f>
        <v>1.042461403482535</v>
      </c>
      <c r="D29" s="43">
        <f>SUM(D26:D28)</f>
        <v>258679</v>
      </c>
      <c r="E29" s="79">
        <f>D29/'2016'!D29</f>
        <v>1.029043909968255</v>
      </c>
      <c r="F29" s="43">
        <f>SUM(F26:F28)</f>
        <v>580617</v>
      </c>
      <c r="G29" s="79">
        <f>F29/'2016'!F29</f>
        <v>0.9672839043406553</v>
      </c>
      <c r="H29" s="43">
        <f>SUM(H26:H28)</f>
        <v>839296</v>
      </c>
      <c r="I29" s="79">
        <f>H29/'2016'!H29</f>
        <v>0.9855137130665439</v>
      </c>
      <c r="J29" s="43">
        <f>SUM(J26:J28)</f>
        <v>199589</v>
      </c>
      <c r="K29" s="79">
        <f>J29/'2016'!J29</f>
        <v>1.2646222081419294</v>
      </c>
      <c r="L29" s="43">
        <f t="shared" si="0"/>
        <v>1038885</v>
      </c>
      <c r="M29" s="79">
        <f>L29/'2016'!L29</f>
        <v>1.0291512871263588</v>
      </c>
      <c r="N29" s="43">
        <f>N28</f>
        <v>137680</v>
      </c>
      <c r="O29" s="79">
        <f>N29/'2016'!N29</f>
        <v>1.0465664289949375</v>
      </c>
    </row>
    <row r="30" spans="1:15" ht="13.5" thickBot="1">
      <c r="A30" s="67" t="s">
        <v>185</v>
      </c>
      <c r="B30" s="68">
        <f>SUM(B11:B13,B16:B18,B20:B22,B26:B28)</f>
        <v>4033502</v>
      </c>
      <c r="C30" s="79">
        <f>B30/'2016'!B30</f>
        <v>1.0428594734951973</v>
      </c>
      <c r="D30" s="68">
        <f>SUM(D11:D13,D16:D18,D20:D22,D26:D28)</f>
        <v>1015391</v>
      </c>
      <c r="E30" s="79">
        <f>D30/'2016'!D30</f>
        <v>1.0269970941611148</v>
      </c>
      <c r="F30" s="68">
        <f>SUM(F11:F13,F16:F18,F20:F22,F26:F28)</f>
        <v>2359440</v>
      </c>
      <c r="G30" s="79">
        <f>F30/'2016'!F30</f>
        <v>1.0236657406656187</v>
      </c>
      <c r="H30" s="68">
        <f>SUM(H11:H13,H16:H18,H20:H22,H26:H28)</f>
        <v>3374831</v>
      </c>
      <c r="I30" s="79">
        <f>H30/'2016'!H30</f>
        <v>1.024665775238706</v>
      </c>
      <c r="J30" s="68">
        <f>SUM(J11:J13,J16:J18,J20:J22,J26:J28)</f>
        <v>652528</v>
      </c>
      <c r="K30" s="79">
        <f>J30/'2016'!J30</f>
        <v>1.2225646713643612</v>
      </c>
      <c r="L30" s="68">
        <f t="shared" si="0"/>
        <v>4027359</v>
      </c>
      <c r="M30" s="79">
        <f>L30/'2016'!L30</f>
        <v>1.0522636021099832</v>
      </c>
      <c r="N30" s="68">
        <f>N28</f>
        <v>137680</v>
      </c>
      <c r="O30" s="79">
        <f>N30/'2016'!N30</f>
        <v>1.0465664289949375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6" sqref="B6:O30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177</v>
      </c>
      <c r="B5" s="43">
        <v>3797118</v>
      </c>
      <c r="C5" s="79">
        <v>1.041303670584209</v>
      </c>
      <c r="D5" s="43">
        <v>1011511</v>
      </c>
      <c r="E5" s="79">
        <v>1.0408804837288945</v>
      </c>
      <c r="F5" s="44">
        <v>2182240</v>
      </c>
      <c r="G5" s="79">
        <v>0.9814842799881983</v>
      </c>
      <c r="H5" s="44">
        <v>3193753</v>
      </c>
      <c r="I5" s="79">
        <v>0.9995490101696486</v>
      </c>
      <c r="J5" s="44">
        <v>639918</v>
      </c>
      <c r="K5" s="79">
        <v>1.5247760198246283</v>
      </c>
      <c r="L5" s="44">
        <v>3782424</v>
      </c>
      <c r="M5" s="75">
        <v>1.0463501632422043</v>
      </c>
      <c r="N5" s="49">
        <v>119653</v>
      </c>
      <c r="O5" s="45">
        <v>0.7659949041650128</v>
      </c>
    </row>
    <row r="6" spans="1:15" ht="12.75">
      <c r="A6" s="66">
        <v>42370</v>
      </c>
      <c r="B6" s="51">
        <v>350249</v>
      </c>
      <c r="C6" s="84">
        <f>B6/'2015'!B6</f>
        <v>1.053044743630602</v>
      </c>
      <c r="D6" s="51">
        <v>86442</v>
      </c>
      <c r="E6" s="84">
        <f>D6/'2015'!D6</f>
        <v>0.893125038745273</v>
      </c>
      <c r="F6" s="55">
        <v>189736</v>
      </c>
      <c r="G6" s="84">
        <f>F6/'2015'!F6</f>
        <v>1.0948855406738875</v>
      </c>
      <c r="H6" s="55">
        <v>276178</v>
      </c>
      <c r="I6" s="84">
        <f>H6/'2015'!H6</f>
        <v>1.0225822814806038</v>
      </c>
      <c r="J6" s="55">
        <v>75006</v>
      </c>
      <c r="K6" s="84">
        <f>J6/'2015'!J6</f>
        <v>1.3991829425261626</v>
      </c>
      <c r="L6" s="52">
        <v>351184</v>
      </c>
      <c r="M6" s="84">
        <f>L6/'2015'!L6</f>
        <v>1.274997367838251</v>
      </c>
      <c r="N6" s="57">
        <v>118720</v>
      </c>
      <c r="O6" s="84">
        <f>N6/'2015'!N6</f>
        <v>0.5564069757087486</v>
      </c>
    </row>
    <row r="7" spans="1:15" ht="12.75">
      <c r="A7" s="26" t="s">
        <v>11</v>
      </c>
      <c r="B7" s="27">
        <v>317562</v>
      </c>
      <c r="C7" s="84">
        <f>B7/'2015'!B7</f>
        <v>1.0436402953829165</v>
      </c>
      <c r="D7" s="27">
        <v>76526</v>
      </c>
      <c r="E7" s="84">
        <f>D7/'2015'!D7</f>
        <v>0.9566587076369182</v>
      </c>
      <c r="F7" s="31">
        <v>185870</v>
      </c>
      <c r="G7" s="84">
        <f>F7/'2015'!F7</f>
        <v>1.1378286553824493</v>
      </c>
      <c r="H7" s="31">
        <v>262396</v>
      </c>
      <c r="I7" s="84">
        <f>H7/'2015'!H7</f>
        <v>1.0782747341256143</v>
      </c>
      <c r="J7" s="31">
        <v>57584</v>
      </c>
      <c r="K7" s="84">
        <f>J7/'2015'!J7</f>
        <v>1.1839789456369767</v>
      </c>
      <c r="L7" s="28">
        <v>319980</v>
      </c>
      <c r="M7" s="84">
        <f>L7/'2015'!L7</f>
        <v>1.0958819661351307</v>
      </c>
      <c r="N7" s="33">
        <v>116304</v>
      </c>
      <c r="O7" s="84">
        <f>N7/'2015'!N7</f>
        <v>0.6555218631285861</v>
      </c>
    </row>
    <row r="8" spans="1:15" ht="13.5" thickBot="1">
      <c r="A8" s="58" t="s">
        <v>12</v>
      </c>
      <c r="B8" s="59">
        <v>328177</v>
      </c>
      <c r="C8" s="85">
        <f>B8/'2015'!B8</f>
        <v>1.0681732371627954</v>
      </c>
      <c r="D8" s="59">
        <v>81588</v>
      </c>
      <c r="E8" s="85">
        <f>D8/'2015'!D8</f>
        <v>1.0628973423658155</v>
      </c>
      <c r="F8" s="63">
        <v>204255</v>
      </c>
      <c r="G8" s="85">
        <f>F8/'2015'!F8</f>
        <v>1.044184405864671</v>
      </c>
      <c r="H8" s="63">
        <v>285843</v>
      </c>
      <c r="I8" s="85">
        <f>H8/'2015'!H8</f>
        <v>1.049458094077218</v>
      </c>
      <c r="J8" s="63">
        <v>70196</v>
      </c>
      <c r="K8" s="85">
        <f>J8/'2015'!J8</f>
        <v>0.7405656893877852</v>
      </c>
      <c r="L8" s="60">
        <v>356039</v>
      </c>
      <c r="M8" s="85">
        <f>L8/'2015'!L8</f>
        <v>0.9697133939247029</v>
      </c>
      <c r="N8" s="41">
        <v>88439</v>
      </c>
      <c r="O8" s="85">
        <f>N8/'2015'!N8</f>
        <v>0.7526787462020953</v>
      </c>
    </row>
    <row r="9" spans="1:15" ht="13.5" thickBot="1">
      <c r="A9" s="42" t="s">
        <v>25</v>
      </c>
      <c r="B9" s="43">
        <v>995988</v>
      </c>
      <c r="C9" s="79">
        <f>B9/'2015'!B9</f>
        <v>1.0549368142430895</v>
      </c>
      <c r="D9" s="43">
        <v>244556</v>
      </c>
      <c r="E9" s="79">
        <f>D9/'2015'!D9</f>
        <v>0.9645695534020408</v>
      </c>
      <c r="F9" s="43">
        <v>579861</v>
      </c>
      <c r="G9" s="79">
        <f>F9/'2015'!F9</f>
        <v>1.0894318566114305</v>
      </c>
      <c r="H9" s="43">
        <v>824417</v>
      </c>
      <c r="I9" s="79">
        <f>H9/'2015'!H9</f>
        <v>1.0361787861725018</v>
      </c>
      <c r="J9" s="43">
        <v>202786</v>
      </c>
      <c r="K9" s="79">
        <f>J9/'2015'!J9</f>
        <v>1.3629648548557294</v>
      </c>
      <c r="L9" s="43">
        <v>1027203</v>
      </c>
      <c r="M9" s="79">
        <f>L9/'2015'!L9</f>
        <v>1.0876606153015358</v>
      </c>
      <c r="N9" s="49">
        <v>88439</v>
      </c>
      <c r="O9" s="79">
        <f>N9/'2015'!N9</f>
        <v>0.7526787462020953</v>
      </c>
    </row>
    <row r="10" spans="1:15" ht="13.5" thickBot="1">
      <c r="A10" s="67" t="s">
        <v>178</v>
      </c>
      <c r="B10" s="68">
        <v>3848985</v>
      </c>
      <c r="C10" s="79">
        <f>B10/'2015'!B10</f>
        <v>1.0509036332083566</v>
      </c>
      <c r="D10" s="68">
        <v>1002528</v>
      </c>
      <c r="E10" s="79">
        <f>D10/'2015'!D10</f>
        <v>1.016692560756459</v>
      </c>
      <c r="F10" s="72">
        <v>2229841</v>
      </c>
      <c r="G10" s="79">
        <f>F10/'2015'!F10</f>
        <v>1.0138903792675098</v>
      </c>
      <c r="H10" s="72">
        <v>3232371</v>
      </c>
      <c r="I10" s="79">
        <f>H10/'2015'!H10</f>
        <v>1.0147584574428008</v>
      </c>
      <c r="J10" s="72">
        <v>645674</v>
      </c>
      <c r="K10" s="79">
        <f>J10/'2015'!J10</f>
        <v>1.371623645475074</v>
      </c>
      <c r="L10" s="69">
        <v>3875045</v>
      </c>
      <c r="M10" s="79">
        <f>L10/'2015'!L10</f>
        <v>1.0598857196622518</v>
      </c>
      <c r="N10" s="74">
        <v>88439</v>
      </c>
      <c r="O10" s="79">
        <f>N10/'2015'!N10</f>
        <v>0.7526787462020953</v>
      </c>
    </row>
    <row r="11" spans="1:15" ht="12.75">
      <c r="A11" s="50" t="s">
        <v>13</v>
      </c>
      <c r="B11" s="51">
        <v>321830</v>
      </c>
      <c r="C11" s="84">
        <f>B11/'2015'!B11</f>
        <v>1.0157300391988537</v>
      </c>
      <c r="D11" s="51">
        <v>80191</v>
      </c>
      <c r="E11" s="84">
        <f>D11/'2015'!D11</f>
        <v>0.9563511466768434</v>
      </c>
      <c r="F11" s="51">
        <v>196605</v>
      </c>
      <c r="G11" s="84">
        <f>F11/'2015'!F11</f>
        <v>1.053261760498867</v>
      </c>
      <c r="H11" s="51">
        <v>276796</v>
      </c>
      <c r="I11" s="84">
        <f>H11/'2015'!H11</f>
        <v>1.023222457987387</v>
      </c>
      <c r="J11" s="51">
        <v>33291</v>
      </c>
      <c r="K11" s="84">
        <f>J11/'2015'!J11</f>
        <v>0.9051140534515103</v>
      </c>
      <c r="L11" s="51">
        <v>310087</v>
      </c>
      <c r="M11" s="84">
        <f>L11/'2015'!L11</f>
        <v>1.0090857319513822</v>
      </c>
      <c r="N11" s="51">
        <v>102908</v>
      </c>
      <c r="O11" s="84">
        <f>N11/'2015'!N11</f>
        <v>0.8099803227075955</v>
      </c>
    </row>
    <row r="12" spans="1:15" ht="12.75">
      <c r="A12" s="26" t="s">
        <v>14</v>
      </c>
      <c r="B12" s="27">
        <v>272673</v>
      </c>
      <c r="C12" s="84">
        <f>B12/'2015'!B12</f>
        <v>0.9968523108644629</v>
      </c>
      <c r="D12" s="27">
        <v>73061</v>
      </c>
      <c r="E12" s="84">
        <f>D12/'2015'!D12</f>
        <v>0.9237820683027981</v>
      </c>
      <c r="F12" s="27">
        <v>179061</v>
      </c>
      <c r="G12" s="84">
        <f>F12/'2015'!F12</f>
        <v>1.0653383230504703</v>
      </c>
      <c r="H12" s="27">
        <v>252122</v>
      </c>
      <c r="I12" s="84">
        <f>H12/'2015'!H12</f>
        <v>1.020043047643708</v>
      </c>
      <c r="J12" s="27">
        <v>27546</v>
      </c>
      <c r="K12" s="84">
        <f>J12/'2015'!J12</f>
        <v>0.6145231455660903</v>
      </c>
      <c r="L12" s="27">
        <v>279668</v>
      </c>
      <c r="M12" s="84">
        <f>L12/'2015'!L12</f>
        <v>0.9577900840088632</v>
      </c>
      <c r="N12" s="27">
        <v>95912</v>
      </c>
      <c r="O12" s="84">
        <f>N12/'2015'!N12</f>
        <v>0.8832407842270538</v>
      </c>
    </row>
    <row r="13" spans="1:15" ht="13.5" thickBot="1">
      <c r="A13" s="58" t="s">
        <v>15</v>
      </c>
      <c r="B13" s="59">
        <v>274677</v>
      </c>
      <c r="C13" s="85">
        <f>B13/'2015'!B13</f>
        <v>0.9292342563304521</v>
      </c>
      <c r="D13" s="59">
        <v>77050</v>
      </c>
      <c r="E13" s="85">
        <f>D13/'2015'!D13</f>
        <v>0.9289960091151328</v>
      </c>
      <c r="F13" s="59">
        <v>186614</v>
      </c>
      <c r="G13" s="85">
        <f>F13/'2015'!F13</f>
        <v>1.0013360877847235</v>
      </c>
      <c r="H13" s="59">
        <v>263664</v>
      </c>
      <c r="I13" s="85">
        <f>H13/'2015'!H13</f>
        <v>0.9790571250334195</v>
      </c>
      <c r="J13" s="59">
        <v>597</v>
      </c>
      <c r="K13" s="85">
        <f>J13/'2015'!J13</f>
        <v>0.02957348788824491</v>
      </c>
      <c r="L13" s="59">
        <v>264261</v>
      </c>
      <c r="M13" s="85">
        <f>L13/'2015'!L13</f>
        <v>0.9128470315139331</v>
      </c>
      <c r="N13" s="59">
        <v>106330</v>
      </c>
      <c r="O13" s="85">
        <f>N13/'2015'!N13</f>
        <v>0.9270755226951715</v>
      </c>
    </row>
    <row r="14" spans="1:15" ht="13.5" thickBot="1">
      <c r="A14" s="42" t="s">
        <v>16</v>
      </c>
      <c r="B14" s="43">
        <f>SUM(B11:B13)</f>
        <v>869180</v>
      </c>
      <c r="C14" s="79">
        <f>B14/'2015'!B14</f>
        <v>0.981043483168261</v>
      </c>
      <c r="D14" s="43">
        <f>SUM(D11:D13)</f>
        <v>230302</v>
      </c>
      <c r="E14" s="79">
        <f>D14/'2015'!D14</f>
        <v>0.9366477006983109</v>
      </c>
      <c r="F14" s="43">
        <f>SUM(F11:F13)</f>
        <v>562280</v>
      </c>
      <c r="G14" s="79">
        <f>F14/'2015'!F14</f>
        <v>1.0391290447175883</v>
      </c>
      <c r="H14" s="43">
        <f>SUM(H11:H13)</f>
        <v>792582</v>
      </c>
      <c r="I14" s="79">
        <f>H14/'2015'!H14</f>
        <v>1.0071106728709278</v>
      </c>
      <c r="J14" s="43">
        <f>SUM(J11:J13)</f>
        <v>61434</v>
      </c>
      <c r="K14" s="79">
        <f>J14/'2015'!J14</f>
        <v>0.6035189060151483</v>
      </c>
      <c r="L14" s="43">
        <f>SUM(L11:L13)</f>
        <v>854016</v>
      </c>
      <c r="M14" s="79">
        <f>L14/'2015'!L14</f>
        <v>0.9608867896293679</v>
      </c>
      <c r="N14" s="43">
        <f>N13</f>
        <v>106330</v>
      </c>
      <c r="O14" s="79">
        <f>N14/'2015'!N14</f>
        <v>0.9270755226951715</v>
      </c>
    </row>
    <row r="15" spans="1:15" ht="13.5" thickBot="1">
      <c r="A15" s="42" t="s">
        <v>155</v>
      </c>
      <c r="B15" s="43">
        <f>SUM(B6:B8,B11:B13)</f>
        <v>1865168</v>
      </c>
      <c r="C15" s="79">
        <f>B15/'2015'!B15</f>
        <v>1.0191640219966602</v>
      </c>
      <c r="D15" s="43">
        <f>SUM(D6:D8,D11:D13)</f>
        <v>474858</v>
      </c>
      <c r="E15" s="79">
        <f>D15/'2015'!D15</f>
        <v>0.9508227576899511</v>
      </c>
      <c r="F15" s="43">
        <f>SUM(F6:F8,F11:F13)</f>
        <v>1142141</v>
      </c>
      <c r="G15" s="79">
        <f>F15/'2015'!F15</f>
        <v>1.0640731455317707</v>
      </c>
      <c r="H15" s="43">
        <f>SUM(H6:H8,H11:H13)</f>
        <v>1616999</v>
      </c>
      <c r="I15" s="79">
        <f>H15/'2015'!H15</f>
        <v>1.0281119161233099</v>
      </c>
      <c r="J15" s="43">
        <f>SUM(J6:J8,J11:J13)</f>
        <v>264220</v>
      </c>
      <c r="K15" s="79">
        <f>J15/'2015'!J15</f>
        <v>0.8842023539018081</v>
      </c>
      <c r="L15" s="43">
        <f>SUM(L6:L8,L11:L13)</f>
        <v>1881219</v>
      </c>
      <c r="M15" s="79">
        <f>L15/'2015'!L15</f>
        <v>1.0317315112037606</v>
      </c>
      <c r="N15" s="43">
        <f>N13</f>
        <v>106330</v>
      </c>
      <c r="O15" s="79">
        <f>N15/'2015'!N15</f>
        <v>0.9270755226951715</v>
      </c>
    </row>
    <row r="16" spans="1:15" ht="12.75">
      <c r="A16" s="50" t="s">
        <v>17</v>
      </c>
      <c r="B16" s="51">
        <v>329116</v>
      </c>
      <c r="C16" s="84">
        <f>B16/'2015'!B16</f>
        <v>0.9992591692980326</v>
      </c>
      <c r="D16" s="51">
        <v>89214</v>
      </c>
      <c r="E16" s="84">
        <f>D16/'2015'!D16</f>
        <v>0.9631013040849814</v>
      </c>
      <c r="F16" s="51">
        <v>183942</v>
      </c>
      <c r="G16" s="84">
        <f>F16/'2015'!F16</f>
        <v>0.990970703272312</v>
      </c>
      <c r="H16" s="51">
        <v>273156</v>
      </c>
      <c r="I16" s="84">
        <f>H16/'2015'!H16</f>
        <v>0.9816927223719677</v>
      </c>
      <c r="J16" s="51">
        <v>58679</v>
      </c>
      <c r="K16" s="84">
        <f>J16/'2015'!J16</f>
        <v>1.4554767338029566</v>
      </c>
      <c r="L16" s="51">
        <v>331835</v>
      </c>
      <c r="M16" s="84">
        <f>L16/'2015'!L16</f>
        <v>1.041652279276508</v>
      </c>
      <c r="N16" s="51">
        <v>103610</v>
      </c>
      <c r="O16" s="84">
        <f>N16/'2015'!N16</f>
        <v>0.8256368982636205</v>
      </c>
    </row>
    <row r="17" spans="1:15" ht="12.75">
      <c r="A17" s="26" t="s">
        <v>18</v>
      </c>
      <c r="B17" s="27">
        <v>347011</v>
      </c>
      <c r="C17" s="84">
        <f>B17/'2015'!B17</f>
        <v>1.0419186308362107</v>
      </c>
      <c r="D17" s="27">
        <v>93590</v>
      </c>
      <c r="E17" s="84">
        <f>D17/'2015'!D17</f>
        <v>0.9852097478814674</v>
      </c>
      <c r="F17" s="27">
        <v>186182</v>
      </c>
      <c r="G17" s="84">
        <f>F17/'2015'!F17</f>
        <v>1.0164159956325918</v>
      </c>
      <c r="H17" s="27">
        <v>279772</v>
      </c>
      <c r="I17" s="84">
        <f>H17/'2015'!H17</f>
        <v>1.0057590681957076</v>
      </c>
      <c r="J17" s="27">
        <v>36672</v>
      </c>
      <c r="K17" s="84">
        <f>J17/'2015'!J17</f>
        <v>0.5699365908243192</v>
      </c>
      <c r="L17" s="27">
        <v>316444</v>
      </c>
      <c r="M17" s="84">
        <f>L17/'2015'!L17</f>
        <v>0.9238863228948305</v>
      </c>
      <c r="N17" s="27">
        <v>134178</v>
      </c>
      <c r="O17" s="84">
        <f>N17/'2015'!N17</f>
        <v>1.1564476927585197</v>
      </c>
    </row>
    <row r="18" spans="1:15" ht="13.5" thickBot="1">
      <c r="A18" s="58" t="s">
        <v>19</v>
      </c>
      <c r="B18" s="59">
        <v>316070</v>
      </c>
      <c r="C18" s="82">
        <f>B18/'2015'!B18</f>
        <v>1.0021179320359415</v>
      </c>
      <c r="D18" s="59">
        <v>80602</v>
      </c>
      <c r="E18" s="82">
        <f>D18/'2015'!D18</f>
        <v>0.9609547313327849</v>
      </c>
      <c r="F18" s="59">
        <v>184232</v>
      </c>
      <c r="G18" s="82">
        <f>F18/'2015'!F18</f>
        <v>1.1100185573470225</v>
      </c>
      <c r="H18" s="59">
        <v>264834</v>
      </c>
      <c r="I18" s="82">
        <f>H18/'2015'!H18</f>
        <v>1.0599762256402867</v>
      </c>
      <c r="J18" s="59">
        <v>60183</v>
      </c>
      <c r="K18" s="82">
        <f>J18/'2015'!J18</f>
        <v>0.95469471279684</v>
      </c>
      <c r="L18" s="59">
        <v>325017</v>
      </c>
      <c r="M18" s="82">
        <f>L18/'2015'!L18</f>
        <v>1.0387646697859938</v>
      </c>
      <c r="N18" s="59">
        <v>125230</v>
      </c>
      <c r="O18" s="82">
        <f>N18/'2015'!N18</f>
        <v>1.0564544702964451</v>
      </c>
    </row>
    <row r="19" spans="1:15" ht="13.5" thickBot="1">
      <c r="A19" s="42" t="s">
        <v>20</v>
      </c>
      <c r="B19" s="43">
        <f>SUM(B16:B18)</f>
        <v>992197</v>
      </c>
      <c r="C19" s="79">
        <f>B19/'2015'!B19</f>
        <v>1.0147114169185896</v>
      </c>
      <c r="D19" s="43">
        <f>SUM(D16:D18)</f>
        <v>263406</v>
      </c>
      <c r="E19" s="79">
        <f>D19/'2015'!D19</f>
        <v>0.9701735517708763</v>
      </c>
      <c r="F19" s="43">
        <f>SUM(F16:F18)</f>
        <v>554356</v>
      </c>
      <c r="G19" s="79">
        <f>F19/'2015'!F19</f>
        <v>1.036634783503034</v>
      </c>
      <c r="H19" s="43">
        <f>SUM(H16:H18)</f>
        <v>817762</v>
      </c>
      <c r="I19" s="79">
        <f>H19/'2015'!H19</f>
        <v>1.0142545477998037</v>
      </c>
      <c r="J19" s="43">
        <f>SUM(J16:J18)</f>
        <v>155534</v>
      </c>
      <c r="K19" s="79">
        <f>J19/'2015'!J19</f>
        <v>0.9274593169905605</v>
      </c>
      <c r="L19" s="43">
        <f>SUM(L16:L18)</f>
        <v>973296</v>
      </c>
      <c r="M19" s="79">
        <f>L19/'2015'!L19</f>
        <v>0.9993100389335173</v>
      </c>
      <c r="N19" s="43">
        <f>N18</f>
        <v>125230</v>
      </c>
      <c r="O19" s="79">
        <f>N19/'2015'!N19</f>
        <v>1.0564544702964451</v>
      </c>
    </row>
    <row r="20" spans="1:15" ht="12.75">
      <c r="A20" s="50" t="s">
        <v>21</v>
      </c>
      <c r="B20" s="19">
        <v>311606</v>
      </c>
      <c r="C20" s="84">
        <f>B20/'2015'!B20</f>
        <v>0.9899545061759772</v>
      </c>
      <c r="D20" s="19">
        <v>78145</v>
      </c>
      <c r="E20" s="84">
        <f>D20/'2015'!D20</f>
        <v>1.0107745240066226</v>
      </c>
      <c r="F20" s="19">
        <v>191994</v>
      </c>
      <c r="G20" s="84">
        <f>F20/'2015'!F20</f>
        <v>1.0697415267694468</v>
      </c>
      <c r="H20" s="19">
        <v>270138</v>
      </c>
      <c r="I20" s="84">
        <f>H20/'2015'!H20</f>
        <v>1.051984313969835</v>
      </c>
      <c r="J20" s="19">
        <v>58692</v>
      </c>
      <c r="K20" s="84">
        <f>J20/'2015'!J20</f>
        <v>1.5127193999845356</v>
      </c>
      <c r="L20" s="19">
        <v>328830</v>
      </c>
      <c r="M20" s="84">
        <f>L20/'2015'!L20</f>
        <v>1.112460587033303</v>
      </c>
      <c r="N20" s="19">
        <v>108000</v>
      </c>
      <c r="O20" s="84">
        <f>N20/'2015'!N20</f>
        <v>0.7842112142203633</v>
      </c>
    </row>
    <row r="21" spans="1:15" ht="12.75">
      <c r="A21" s="26" t="s">
        <v>22</v>
      </c>
      <c r="B21" s="51">
        <v>330598</v>
      </c>
      <c r="C21" s="84">
        <f>B21/'2015'!B21</f>
        <v>1.0150009824630348</v>
      </c>
      <c r="D21" s="51">
        <v>81432</v>
      </c>
      <c r="E21" s="84">
        <f>D21/'2015'!D21</f>
        <v>1.0296118346187888</v>
      </c>
      <c r="F21" s="51">
        <v>202506</v>
      </c>
      <c r="G21" s="84">
        <f>F21/'2015'!F21</f>
        <v>1.0300302133243813</v>
      </c>
      <c r="H21" s="51">
        <v>283938</v>
      </c>
      <c r="I21" s="84">
        <f>H21/'2015'!H21</f>
        <v>1.0299027182310823</v>
      </c>
      <c r="J21" s="51">
        <v>28777</v>
      </c>
      <c r="K21" s="84">
        <f>J21/'2015'!J21</f>
        <v>0.5398758043637318</v>
      </c>
      <c r="L21" s="51">
        <v>312715</v>
      </c>
      <c r="M21" s="84">
        <f>L21/'2015'!L21</f>
        <v>0.9592572937787771</v>
      </c>
      <c r="N21" s="51">
        <v>125884</v>
      </c>
      <c r="O21" s="84">
        <f>N21/'2015'!N21</f>
        <v>0.9364069834043725</v>
      </c>
    </row>
    <row r="22" spans="1:15" ht="13.5" thickBot="1">
      <c r="A22" s="58" t="s">
        <v>23</v>
      </c>
      <c r="B22" s="59">
        <v>361146</v>
      </c>
      <c r="C22" s="85">
        <f>B22/'2015'!B22</f>
        <v>1.0356034754681271</v>
      </c>
      <c r="D22" s="59">
        <v>84038</v>
      </c>
      <c r="E22" s="85">
        <f>D22/'2015'!D22</f>
        <v>0.9982301305427204</v>
      </c>
      <c r="F22" s="59">
        <v>193500</v>
      </c>
      <c r="G22" s="85">
        <f>F22/'2015'!F22</f>
        <v>0.9771296123295073</v>
      </c>
      <c r="H22" s="59">
        <v>277538</v>
      </c>
      <c r="I22" s="85">
        <f>H22/'2015'!H22</f>
        <v>0.9834240439946708</v>
      </c>
      <c r="J22" s="59">
        <v>71475</v>
      </c>
      <c r="K22" s="85">
        <f>J22/'2015'!J22</f>
        <v>0.8792161783157428</v>
      </c>
      <c r="L22" s="59">
        <v>349013</v>
      </c>
      <c r="M22" s="85">
        <f>L22/'2015'!L22</f>
        <v>0.9601193914885423</v>
      </c>
      <c r="N22" s="59">
        <v>138015</v>
      </c>
      <c r="O22" s="85">
        <f>N22/'2015'!N22</f>
        <v>1.1534604230566723</v>
      </c>
    </row>
    <row r="23" spans="1:15" ht="13.5" thickBot="1">
      <c r="A23" s="42" t="s">
        <v>24</v>
      </c>
      <c r="B23" s="43">
        <f>SUM(B20:B22)</f>
        <v>1003350</v>
      </c>
      <c r="C23" s="79">
        <f>B23/'2015'!B23</f>
        <v>1.014294234793421</v>
      </c>
      <c r="D23" s="43">
        <f>SUM(D20:D22)</f>
        <v>243615</v>
      </c>
      <c r="E23" s="79">
        <f>D23/'2015'!D23</f>
        <v>1.0125774661351932</v>
      </c>
      <c r="F23" s="43">
        <f>SUM(F20:F22)</f>
        <v>588000</v>
      </c>
      <c r="G23" s="79">
        <f>F23/'2015'!F23</f>
        <v>1.0241975377455113</v>
      </c>
      <c r="H23" s="43">
        <f>SUM(H20:H22)</f>
        <v>831614</v>
      </c>
      <c r="I23" s="79">
        <f>H23/'2015'!H23</f>
        <v>1.020762269255271</v>
      </c>
      <c r="J23" s="43">
        <f>SUM(J20:J22)</f>
        <v>158944</v>
      </c>
      <c r="K23" s="79">
        <f>J23/'2015'!J23</f>
        <v>0.9166532099933101</v>
      </c>
      <c r="L23" s="43">
        <f>SUM(L20:L22)</f>
        <v>990558</v>
      </c>
      <c r="M23" s="79">
        <f>L23/'2015'!L23</f>
        <v>1.0055456580329816</v>
      </c>
      <c r="N23" s="43">
        <f>N22</f>
        <v>138015</v>
      </c>
      <c r="O23" s="79">
        <f>N23/'2015'!N23</f>
        <v>1.1534604230566723</v>
      </c>
    </row>
    <row r="24" spans="1:15" ht="13.5" thickBot="1">
      <c r="A24" s="42" t="s">
        <v>156</v>
      </c>
      <c r="B24" s="43">
        <f>SUM(B23,B19)</f>
        <v>1995547</v>
      </c>
      <c r="C24" s="79">
        <f>B24/'2015'!B24</f>
        <v>1.0145016171654408</v>
      </c>
      <c r="D24" s="43">
        <f>SUM(D23,D19)</f>
        <v>507021</v>
      </c>
      <c r="E24" s="79">
        <f>D24/'2015'!D24</f>
        <v>0.9900955490506608</v>
      </c>
      <c r="F24" s="43">
        <f>SUM(F23,F19)</f>
        <v>1142356</v>
      </c>
      <c r="G24" s="79">
        <f>F24/'2015'!F24</f>
        <v>1.03019552284166</v>
      </c>
      <c r="H24" s="43">
        <f>SUM(H23,H19)</f>
        <v>1649376</v>
      </c>
      <c r="I24" s="79">
        <f>H24/'2015'!H24</f>
        <v>1.017525330543231</v>
      </c>
      <c r="J24" s="43">
        <f>SUM(J23,J19)</f>
        <v>314478</v>
      </c>
      <c r="K24" s="79">
        <f>J24/'2015'!J24</f>
        <v>0.9219660211964409</v>
      </c>
      <c r="L24" s="43">
        <f>SUM(L23,L19)</f>
        <v>1963854</v>
      </c>
      <c r="M24" s="79">
        <f>L24/'2015'!L24</f>
        <v>1.002445556881019</v>
      </c>
      <c r="N24" s="43">
        <f>N22</f>
        <v>138015</v>
      </c>
      <c r="O24" s="79">
        <f>N24/'2015'!N24</f>
        <v>1.1534604230566723</v>
      </c>
    </row>
    <row r="25" spans="1:15" ht="13.5" thickBot="1">
      <c r="A25" s="42" t="s">
        <v>179</v>
      </c>
      <c r="B25" s="43">
        <f>SUM(B15,B24)</f>
        <v>3860715</v>
      </c>
      <c r="C25" s="79">
        <f>B25/'2015'!B25</f>
        <v>1.0167487552401584</v>
      </c>
      <c r="D25" s="43">
        <f>SUM(D15,D24)</f>
        <v>981879</v>
      </c>
      <c r="E25" s="79">
        <f>D25/'2015'!D25</f>
        <v>0.9707052123012009</v>
      </c>
      <c r="F25" s="43">
        <f>SUM(F15,F24)</f>
        <v>2284497</v>
      </c>
      <c r="G25" s="79">
        <f>F25/'2015'!F25</f>
        <v>1.046858732311753</v>
      </c>
      <c r="H25" s="43">
        <f>SUM(H15,H24)</f>
        <v>3266375</v>
      </c>
      <c r="I25" s="79">
        <f>H25/'2015'!H25</f>
        <v>1.0227387653334494</v>
      </c>
      <c r="J25" s="43">
        <f>SUM(J15,J24)</f>
        <v>578698</v>
      </c>
      <c r="K25" s="79">
        <f>J25/'2015'!J25</f>
        <v>0.904331492472473</v>
      </c>
      <c r="L25" s="43">
        <f>SUM(L15,L24)</f>
        <v>3845073</v>
      </c>
      <c r="M25" s="79">
        <f>L25/'2015'!L25</f>
        <v>1.0165631880508372</v>
      </c>
      <c r="N25" s="43">
        <f>N22</f>
        <v>138015</v>
      </c>
      <c r="O25" s="79">
        <f>N25/'2015'!N25</f>
        <v>1.1534604230566723</v>
      </c>
    </row>
    <row r="26" spans="1:15" ht="12.75">
      <c r="A26" s="66">
        <v>42736</v>
      </c>
      <c r="B26" s="51">
        <v>362992</v>
      </c>
      <c r="C26" s="84">
        <f>B26/'2015'!B26</f>
        <v>1.0363826877450042</v>
      </c>
      <c r="D26" s="51">
        <v>95160</v>
      </c>
      <c r="E26" s="84">
        <f>D26/'2015'!D26</f>
        <v>1.1008537516485042</v>
      </c>
      <c r="F26" s="51">
        <v>195071</v>
      </c>
      <c r="G26" s="84">
        <f>F26/'2015'!F26</f>
        <v>1.0281180166125563</v>
      </c>
      <c r="H26" s="51">
        <v>290231</v>
      </c>
      <c r="I26" s="84">
        <f>H26/'2015'!H26</f>
        <v>1.0508838502704778</v>
      </c>
      <c r="J26" s="51">
        <v>79302</v>
      </c>
      <c r="K26" s="84">
        <f>J26/'2015'!J26</f>
        <v>1.0572754179665627</v>
      </c>
      <c r="L26" s="51">
        <v>369533</v>
      </c>
      <c r="M26" s="84">
        <f>L26/'2015'!L26</f>
        <v>1.0522489635063101</v>
      </c>
      <c r="N26" s="51">
        <v>131467</v>
      </c>
      <c r="O26" s="84">
        <f>N26/'2015'!N26</f>
        <v>1.1073702830188679</v>
      </c>
    </row>
    <row r="27" spans="1:15" ht="12.75">
      <c r="A27" s="26" t="s">
        <v>11</v>
      </c>
      <c r="B27" s="27">
        <v>310141</v>
      </c>
      <c r="C27" s="84">
        <f>B27/'2015'!B27</f>
        <v>0.9766313349834048</v>
      </c>
      <c r="D27" s="27">
        <v>76778</v>
      </c>
      <c r="E27" s="84">
        <f>D27/'2015'!D27</f>
        <v>1.0032929984580403</v>
      </c>
      <c r="F27" s="27">
        <v>183923</v>
      </c>
      <c r="G27" s="84">
        <f>F27/'2015'!F27</f>
        <v>0.9895249367837736</v>
      </c>
      <c r="H27" s="27">
        <v>260701</v>
      </c>
      <c r="I27" s="84">
        <f>H27/'2015'!H27</f>
        <v>0.9935402978703943</v>
      </c>
      <c r="J27" s="27">
        <v>56451</v>
      </c>
      <c r="K27" s="84">
        <f>J27/'2015'!J27</f>
        <v>0.9803243956654626</v>
      </c>
      <c r="L27" s="27">
        <v>317152</v>
      </c>
      <c r="M27" s="84">
        <f>L27/'2015'!L27</f>
        <v>0.9911619476217264</v>
      </c>
      <c r="N27" s="27">
        <v>124454</v>
      </c>
      <c r="O27" s="84">
        <f>N27/'2015'!N27</f>
        <v>1.0700749759251615</v>
      </c>
    </row>
    <row r="28" spans="1:15" ht="13.5" thickBot="1">
      <c r="A28" s="58" t="s">
        <v>12</v>
      </c>
      <c r="B28" s="59">
        <v>329872</v>
      </c>
      <c r="C28" s="85">
        <f>B28/'2015'!B28</f>
        <v>1.005164895772708</v>
      </c>
      <c r="D28" s="59">
        <v>79440</v>
      </c>
      <c r="E28" s="85">
        <f>D28/'2015'!D28</f>
        <v>0.9736725989116046</v>
      </c>
      <c r="F28" s="59">
        <v>221261</v>
      </c>
      <c r="G28" s="85">
        <f>F28/'2015'!F28</f>
        <v>1.0832586717583412</v>
      </c>
      <c r="H28" s="59">
        <v>300701</v>
      </c>
      <c r="I28" s="85">
        <f>H28/'2015'!H28</f>
        <v>1.0519795831977694</v>
      </c>
      <c r="J28" s="59">
        <v>22072</v>
      </c>
      <c r="K28" s="85">
        <f>J28/'2015'!J28</f>
        <v>0.31443387087583335</v>
      </c>
      <c r="L28" s="59">
        <v>322773</v>
      </c>
      <c r="M28" s="85">
        <f>L28/'2015'!L28</f>
        <v>0.9065664154769562</v>
      </c>
      <c r="N28" s="59">
        <v>131554</v>
      </c>
      <c r="O28" s="85">
        <f>N28/'2015'!N28</f>
        <v>1.4875111658883524</v>
      </c>
    </row>
    <row r="29" spans="1:15" ht="13.5" thickBot="1">
      <c r="A29" s="42" t="s">
        <v>25</v>
      </c>
      <c r="B29" s="43">
        <f>SUM(B26:B28)</f>
        <v>1003005</v>
      </c>
      <c r="C29" s="79">
        <f>B29/'2015'!B29</f>
        <v>1.0070452656056097</v>
      </c>
      <c r="D29" s="43">
        <f>SUM(D26:D28)</f>
        <v>251378</v>
      </c>
      <c r="E29" s="79">
        <f>D29/'2015'!D29</f>
        <v>1.0278954513485663</v>
      </c>
      <c r="F29" s="43">
        <f>SUM(F26:F28)</f>
        <v>600255</v>
      </c>
      <c r="G29" s="79">
        <f>F29/'2015'!F29</f>
        <v>1.0351704977572211</v>
      </c>
      <c r="H29" s="43">
        <f>SUM(H26:H28)</f>
        <v>851633</v>
      </c>
      <c r="I29" s="79">
        <f>H29/'2015'!H29</f>
        <v>1.0330124196856687</v>
      </c>
      <c r="J29" s="43">
        <f>SUM(J26:J28)</f>
        <v>157825</v>
      </c>
      <c r="K29" s="79">
        <f>J29/'2015'!J29</f>
        <v>0.7782835106960047</v>
      </c>
      <c r="L29" s="43">
        <f>SUM(L26:L28)</f>
        <v>1009458</v>
      </c>
      <c r="M29" s="79">
        <f>L29/'2015'!L29</f>
        <v>0.9827249336304509</v>
      </c>
      <c r="N29" s="43">
        <f>N28</f>
        <v>131554</v>
      </c>
      <c r="O29" s="79">
        <f>N29/'2015'!N29</f>
        <v>1.4875111658883524</v>
      </c>
    </row>
    <row r="30" spans="1:15" ht="13.5" thickBot="1">
      <c r="A30" s="67" t="s">
        <v>180</v>
      </c>
      <c r="B30" s="68">
        <v>3867733</v>
      </c>
      <c r="C30" s="79">
        <f>B30/'2015'!B30</f>
        <v>1.004870894534533</v>
      </c>
      <c r="D30" s="68">
        <v>988699</v>
      </c>
      <c r="E30" s="79">
        <f>D30/'2015'!D30</f>
        <v>0.9862058715567047</v>
      </c>
      <c r="F30" s="68">
        <v>2304893</v>
      </c>
      <c r="G30" s="79">
        <f>F30/'2015'!F30</f>
        <v>1.0336580052120308</v>
      </c>
      <c r="H30" s="68">
        <v>3293592</v>
      </c>
      <c r="I30" s="79">
        <f>H30/'2015'!H30</f>
        <v>1.0189399669778005</v>
      </c>
      <c r="J30" s="68">
        <v>533737</v>
      </c>
      <c r="K30" s="79">
        <f>J30/'2015'!J30</f>
        <v>0.8266354228294774</v>
      </c>
      <c r="L30" s="68">
        <v>3827329</v>
      </c>
      <c r="M30" s="79">
        <f>L30/'2015'!L30</f>
        <v>0.9876863365457691</v>
      </c>
      <c r="N30" s="68">
        <f>N28</f>
        <v>131554</v>
      </c>
      <c r="O30" s="79">
        <f>N30/'2015'!N30</f>
        <v>1.4875111658883524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</cols>
  <sheetData>
    <row r="1" spans="1:15" ht="12.75">
      <c r="A1" s="89" t="s">
        <v>182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"/>
      <c r="O2" s="1" t="s">
        <v>0</v>
      </c>
    </row>
    <row r="3" spans="1:15" ht="13.5" thickBot="1">
      <c r="A3" s="91"/>
      <c r="B3" s="92" t="s">
        <v>1</v>
      </c>
      <c r="C3" s="93"/>
      <c r="D3" s="92" t="s">
        <v>2</v>
      </c>
      <c r="E3" s="94"/>
      <c r="F3" s="94"/>
      <c r="G3" s="94"/>
      <c r="H3" s="94"/>
      <c r="I3" s="94"/>
      <c r="J3" s="94"/>
      <c r="K3" s="94"/>
      <c r="L3" s="94"/>
      <c r="M3" s="93"/>
      <c r="N3" s="92" t="s">
        <v>5</v>
      </c>
      <c r="O3" s="93"/>
    </row>
    <row r="4" spans="1:15" ht="13.5" thickBot="1">
      <c r="A4" s="91"/>
      <c r="B4" s="3"/>
      <c r="C4" s="5" t="s">
        <v>7</v>
      </c>
      <c r="D4" s="6" t="s">
        <v>8</v>
      </c>
      <c r="E4" s="4" t="s">
        <v>7</v>
      </c>
      <c r="F4" s="7" t="s">
        <v>9</v>
      </c>
      <c r="G4" s="4" t="s">
        <v>7</v>
      </c>
      <c r="H4" s="7" t="s">
        <v>154</v>
      </c>
      <c r="I4" s="4" t="s">
        <v>7</v>
      </c>
      <c r="J4" s="7" t="s">
        <v>4</v>
      </c>
      <c r="K4" s="4" t="s">
        <v>7</v>
      </c>
      <c r="L4" s="4" t="s">
        <v>10</v>
      </c>
      <c r="M4" s="8" t="s">
        <v>7</v>
      </c>
      <c r="N4" s="3"/>
      <c r="O4" s="8" t="s">
        <v>7</v>
      </c>
    </row>
    <row r="5" spans="1:15" ht="13.5" thickBot="1">
      <c r="A5" s="42" t="s">
        <v>173</v>
      </c>
      <c r="B5" s="43">
        <v>3646504</v>
      </c>
      <c r="C5" s="79">
        <v>1.003051374383804</v>
      </c>
      <c r="D5" s="43">
        <v>971784</v>
      </c>
      <c r="E5" s="79">
        <v>1.0764207037722975</v>
      </c>
      <c r="F5" s="44">
        <v>2223408</v>
      </c>
      <c r="G5" s="79">
        <v>0.9972085079510878</v>
      </c>
      <c r="H5" s="44">
        <v>3195194</v>
      </c>
      <c r="I5" s="79">
        <v>1.0200387942373064</v>
      </c>
      <c r="J5" s="44">
        <v>419680</v>
      </c>
      <c r="K5" s="79">
        <v>0.7649265292880395</v>
      </c>
      <c r="L5" s="44">
        <v>3614874</v>
      </c>
      <c r="M5" s="75">
        <v>0.9820150510258137</v>
      </c>
      <c r="N5" s="49">
        <v>156206</v>
      </c>
      <c r="O5" s="45">
        <v>1.2531568391496188</v>
      </c>
    </row>
    <row r="6" spans="1:15" ht="12.75">
      <c r="A6" s="66">
        <v>42005</v>
      </c>
      <c r="B6" s="51">
        <v>332606</v>
      </c>
      <c r="C6" s="84">
        <v>0.9990688341803938</v>
      </c>
      <c r="D6" s="51">
        <v>96786</v>
      </c>
      <c r="E6" s="84">
        <v>1.1073279560665865</v>
      </c>
      <c r="F6" s="55">
        <v>173293</v>
      </c>
      <c r="G6" s="84">
        <v>0.9370734872654518</v>
      </c>
      <c r="H6" s="55">
        <v>270079</v>
      </c>
      <c r="I6" s="84">
        <v>0.9917124434522061</v>
      </c>
      <c r="J6" s="55">
        <v>53607</v>
      </c>
      <c r="K6" s="84">
        <v>0.2752529142915832</v>
      </c>
      <c r="L6" s="52">
        <v>275439</v>
      </c>
      <c r="M6" s="84">
        <v>0.9439016617033744</v>
      </c>
      <c r="N6" s="57">
        <v>213369</v>
      </c>
      <c r="O6" s="84">
        <v>1.287814682254667</v>
      </c>
    </row>
    <row r="7" spans="1:15" ht="12.75">
      <c r="A7" s="26" t="s">
        <v>11</v>
      </c>
      <c r="B7" s="27">
        <v>304283</v>
      </c>
      <c r="C7" s="84">
        <v>1.0265023091688679</v>
      </c>
      <c r="D7" s="27">
        <v>79993</v>
      </c>
      <c r="E7" s="84">
        <v>1.1158181057330172</v>
      </c>
      <c r="F7" s="31">
        <v>163355</v>
      </c>
      <c r="G7" s="84">
        <v>0.8933239273331802</v>
      </c>
      <c r="H7" s="31">
        <v>243348</v>
      </c>
      <c r="I7" s="84">
        <v>0.9559816619721629</v>
      </c>
      <c r="J7" s="31">
        <v>48636</v>
      </c>
      <c r="K7" s="84">
        <v>0.9905095515457619</v>
      </c>
      <c r="L7" s="28">
        <v>291984</v>
      </c>
      <c r="M7" s="84">
        <v>0.9615649338887883</v>
      </c>
      <c r="N7" s="33">
        <v>177422</v>
      </c>
      <c r="O7" s="84">
        <v>1.11965720271865</v>
      </c>
    </row>
    <row r="8" spans="1:15" ht="13.5" thickBot="1">
      <c r="A8" s="58" t="s">
        <v>12</v>
      </c>
      <c r="B8" s="59">
        <v>307232</v>
      </c>
      <c r="C8" s="85">
        <v>1.0284467117904224</v>
      </c>
      <c r="D8" s="59">
        <v>76760</v>
      </c>
      <c r="E8" s="85">
        <v>0.9575848303393214</v>
      </c>
      <c r="F8" s="63">
        <v>195612</v>
      </c>
      <c r="G8" s="85">
        <v>1.0372672124888644</v>
      </c>
      <c r="H8" s="63">
        <v>272372</v>
      </c>
      <c r="I8" s="85">
        <v>1.0134998362754146</v>
      </c>
      <c r="J8" s="63">
        <v>94787</v>
      </c>
      <c r="K8" s="85">
        <v>3.2515865664985766</v>
      </c>
      <c r="L8" s="60">
        <v>367159</v>
      </c>
      <c r="M8" s="85">
        <v>1.232511455378573</v>
      </c>
      <c r="N8" s="41">
        <v>117499</v>
      </c>
      <c r="O8" s="85">
        <v>0.7375911011230313</v>
      </c>
    </row>
    <row r="9" spans="1:15" ht="13.5" thickBot="1">
      <c r="A9" s="42" t="s">
        <v>25</v>
      </c>
      <c r="B9" s="43">
        <v>944121</v>
      </c>
      <c r="C9" s="79">
        <v>1.017287358699763</v>
      </c>
      <c r="D9" s="43">
        <v>253539</v>
      </c>
      <c r="E9" s="79">
        <v>1.0597019915989216</v>
      </c>
      <c r="F9" s="43">
        <v>532260</v>
      </c>
      <c r="G9" s="79">
        <v>0.9566552115835334</v>
      </c>
      <c r="H9" s="43">
        <v>795632</v>
      </c>
      <c r="I9" s="79">
        <v>1</v>
      </c>
      <c r="J9" s="43">
        <v>148783</v>
      </c>
      <c r="K9" s="79">
        <v>1.522450524937069</v>
      </c>
      <c r="L9" s="43">
        <v>944415</v>
      </c>
      <c r="M9" s="79">
        <v>1.0571517801374142</v>
      </c>
      <c r="N9" s="49">
        <v>117499</v>
      </c>
      <c r="O9" s="79">
        <v>0.7375911011230313</v>
      </c>
    </row>
    <row r="10" spans="1:15" ht="13.5" thickBot="1">
      <c r="A10" s="67" t="s">
        <v>174</v>
      </c>
      <c r="B10" s="68">
        <v>3662548</v>
      </c>
      <c r="C10" s="79">
        <v>0.9990537414310954</v>
      </c>
      <c r="D10" s="68">
        <v>986068</v>
      </c>
      <c r="E10" s="79">
        <v>1.062660304076627</v>
      </c>
      <c r="F10" s="72">
        <v>2199292</v>
      </c>
      <c r="G10" s="79">
        <v>0.9835999001771945</v>
      </c>
      <c r="H10" s="72">
        <v>3185360</v>
      </c>
      <c r="I10" s="79">
        <v>1.0067872230541808</v>
      </c>
      <c r="J10" s="72">
        <v>470737</v>
      </c>
      <c r="K10" s="79">
        <v>1.0069692970165505</v>
      </c>
      <c r="L10" s="69">
        <v>3656097</v>
      </c>
      <c r="M10" s="79">
        <v>1.006810662106398</v>
      </c>
      <c r="N10" s="74">
        <v>117499</v>
      </c>
      <c r="O10" s="79">
        <v>0.7375911011230313</v>
      </c>
    </row>
    <row r="11" spans="1:15" ht="12.75">
      <c r="A11" s="50" t="s">
        <v>13</v>
      </c>
      <c r="B11" s="51">
        <v>316846</v>
      </c>
      <c r="C11" s="84">
        <f>B11/'2014'!B11</f>
        <v>1.047002531210553</v>
      </c>
      <c r="D11" s="51">
        <v>83851</v>
      </c>
      <c r="E11" s="84">
        <f>D11/'2014'!D11</f>
        <v>1.0812647487395066</v>
      </c>
      <c r="F11" s="55">
        <v>186663</v>
      </c>
      <c r="G11" s="84">
        <f>F11/'2014'!F11</f>
        <v>0.9773085441132583</v>
      </c>
      <c r="H11" s="55">
        <v>270514</v>
      </c>
      <c r="I11" s="84">
        <f>H11/'2014'!H11</f>
        <v>1.0073283534292077</v>
      </c>
      <c r="J11" s="55">
        <v>36781</v>
      </c>
      <c r="K11" s="84">
        <f>J11/'2014'!J11</f>
        <v>0.6546991812032752</v>
      </c>
      <c r="L11" s="52">
        <v>307295</v>
      </c>
      <c r="M11" s="84">
        <f>L11/'2014'!L11</f>
        <v>0.9463208982342036</v>
      </c>
      <c r="N11" s="25">
        <v>127050</v>
      </c>
      <c r="O11" s="84">
        <f>N11/'2014'!N11</f>
        <v>0.9260271576323442</v>
      </c>
    </row>
    <row r="12" spans="1:15" ht="12.75">
      <c r="A12" s="26" t="s">
        <v>14</v>
      </c>
      <c r="B12" s="27">
        <v>273534</v>
      </c>
      <c r="C12" s="84">
        <f>B12/'2014'!B12</f>
        <v>1.0425982817371684</v>
      </c>
      <c r="D12" s="27">
        <v>79089</v>
      </c>
      <c r="E12" s="84">
        <f>D12/'2014'!D12</f>
        <v>1.0758212609671496</v>
      </c>
      <c r="F12" s="31">
        <v>168079</v>
      </c>
      <c r="G12" s="84">
        <f>F12/'2014'!F12</f>
        <v>0.9139297909824478</v>
      </c>
      <c r="H12" s="31">
        <v>247168</v>
      </c>
      <c r="I12" s="84">
        <f>H12/'2014'!H12</f>
        <v>0.9601628448118467</v>
      </c>
      <c r="J12" s="31">
        <v>44825</v>
      </c>
      <c r="K12" s="84">
        <f>J12/'2014'!J12</f>
        <v>1.57756739635391</v>
      </c>
      <c r="L12" s="28">
        <v>291993</v>
      </c>
      <c r="M12" s="84">
        <f>L12/'2014'!L12</f>
        <v>1.0215367499658896</v>
      </c>
      <c r="N12" s="33">
        <v>108591</v>
      </c>
      <c r="O12" s="84">
        <f>N12/'2014'!N12</f>
        <v>0.9549147892154276</v>
      </c>
    </row>
    <row r="13" spans="1:15" ht="13.5" thickBot="1">
      <c r="A13" s="58" t="s">
        <v>15</v>
      </c>
      <c r="B13" s="59">
        <v>295595</v>
      </c>
      <c r="C13" s="85">
        <f>B13/'2014'!B13</f>
        <v>1.1492628419464705</v>
      </c>
      <c r="D13" s="59">
        <v>82939</v>
      </c>
      <c r="E13" s="85">
        <f>D13/'2014'!D13</f>
        <v>1.1713720782430619</v>
      </c>
      <c r="F13" s="63">
        <v>186365</v>
      </c>
      <c r="G13" s="85">
        <f>F13/'2014'!F13</f>
        <v>0.9665682974519089</v>
      </c>
      <c r="H13" s="63">
        <v>269304</v>
      </c>
      <c r="I13" s="85">
        <f>H13/'2014'!H13</f>
        <v>1.0215768390386015</v>
      </c>
      <c r="J13" s="63">
        <v>20187</v>
      </c>
      <c r="K13" s="85">
        <f>J13/'2014'!J13</f>
        <v>1.3414180344208917</v>
      </c>
      <c r="L13" s="60">
        <v>289491</v>
      </c>
      <c r="M13" s="85">
        <f>L13/'2014'!L13</f>
        <v>1.0388495146502073</v>
      </c>
      <c r="N13" s="65">
        <v>114694</v>
      </c>
      <c r="O13" s="85">
        <f>N13/'2014'!N13</f>
        <v>1.243228009321988</v>
      </c>
    </row>
    <row r="14" spans="1:15" ht="13.5" thickBot="1">
      <c r="A14" s="42" t="s">
        <v>16</v>
      </c>
      <c r="B14" s="43">
        <f>SUM(B11:B13)</f>
        <v>885975</v>
      </c>
      <c r="C14" s="79">
        <f>B14/'2014'!B14</f>
        <v>1.0775872554075487</v>
      </c>
      <c r="D14" s="43">
        <f>SUM(D11:D13)</f>
        <v>245879</v>
      </c>
      <c r="E14" s="79">
        <f>D14/'2014'!D14</f>
        <v>1.1082170109388874</v>
      </c>
      <c r="F14" s="43">
        <f>SUM(F11:F13)</f>
        <v>541107</v>
      </c>
      <c r="G14" s="79">
        <f>F14/'2014'!F14</f>
        <v>0.9531297338810251</v>
      </c>
      <c r="H14" s="43">
        <f>SUM(H11:H13)</f>
        <v>786986</v>
      </c>
      <c r="I14" s="79">
        <f>H14/'2014'!H14</f>
        <v>0.996708397449293</v>
      </c>
      <c r="J14" s="43">
        <f>SUM(J11:J13)</f>
        <v>101793</v>
      </c>
      <c r="K14" s="79">
        <f>J14/'2014'!J14</f>
        <v>1.0215770299970897</v>
      </c>
      <c r="L14" s="43">
        <f>SUM(L11:L13)</f>
        <v>888779</v>
      </c>
      <c r="M14" s="79">
        <f>L14/'2014'!L14</f>
        <v>0.9994950676316985</v>
      </c>
      <c r="N14" s="43">
        <f>N13</f>
        <v>114694</v>
      </c>
      <c r="O14" s="79">
        <f>N14/'2014'!N14</f>
        <v>1.243228009321988</v>
      </c>
    </row>
    <row r="15" spans="1:15" ht="13.5" thickBot="1">
      <c r="A15" s="42" t="s">
        <v>155</v>
      </c>
      <c r="B15" s="43">
        <f>SUM(B6:B8,B11:B13)</f>
        <v>1830096</v>
      </c>
      <c r="C15" s="79">
        <f>B15/'2014'!B15</f>
        <v>1.0456131971174585</v>
      </c>
      <c r="D15" s="43">
        <f>SUM(D6:D8,D11:D13)</f>
        <v>499418</v>
      </c>
      <c r="E15" s="79">
        <f>D15/'2014'!D15</f>
        <v>1.0830449076604123</v>
      </c>
      <c r="F15" s="43">
        <f>SUM(F6:F8,F11:F13)</f>
        <v>1073367</v>
      </c>
      <c r="G15" s="79">
        <f>F15/'2014'!F15</f>
        <v>0.9548746899719952</v>
      </c>
      <c r="H15" s="43">
        <f>SUM(H6:H8,H11:H13)</f>
        <v>1572785</v>
      </c>
      <c r="I15" s="79">
        <f>H15/'2014'!H15</f>
        <v>0.9921569146956444</v>
      </c>
      <c r="J15" s="43">
        <f>SUM(J6:J8,J11:J13)</f>
        <v>298823</v>
      </c>
      <c r="K15" s="79">
        <f>J15/'2014'!J15</f>
        <v>1.5140320921725297</v>
      </c>
      <c r="L15" s="43">
        <f>SUM(L6:L8,L11:L13)</f>
        <v>1823361</v>
      </c>
      <c r="M15" s="79">
        <f>L15/'2014'!L15</f>
        <v>1.0228734978994012</v>
      </c>
      <c r="N15" s="43">
        <f>N13</f>
        <v>114694</v>
      </c>
      <c r="O15" s="79">
        <f>N15/'2014'!N15</f>
        <v>1.243228009321988</v>
      </c>
    </row>
    <row r="16" spans="1:15" ht="12.75">
      <c r="A16" s="50" t="s">
        <v>17</v>
      </c>
      <c r="B16" s="51">
        <v>329360</v>
      </c>
      <c r="C16" s="84">
        <f>B16/'2014'!B16</f>
        <v>1.0621055720555561</v>
      </c>
      <c r="D16" s="51">
        <v>92632</v>
      </c>
      <c r="E16" s="84">
        <f>D16/'2014'!D16</f>
        <v>1.0439408111976378</v>
      </c>
      <c r="F16" s="55">
        <v>185618</v>
      </c>
      <c r="G16" s="84">
        <f>F16/'2014'!F16</f>
        <v>0.9974850338015756</v>
      </c>
      <c r="H16" s="20">
        <v>278250</v>
      </c>
      <c r="I16" s="84">
        <f>H16/'2014'!H16</f>
        <v>1.0124845807604277</v>
      </c>
      <c r="J16" s="20">
        <v>40316</v>
      </c>
      <c r="K16" s="84">
        <f>J16/'2014'!J16</f>
        <v>1.5266007800371086</v>
      </c>
      <c r="L16" s="52">
        <v>318566</v>
      </c>
      <c r="M16" s="84">
        <f>L16/'2014'!L16</f>
        <v>1.0575577303570718</v>
      </c>
      <c r="N16" s="57">
        <v>125491</v>
      </c>
      <c r="O16" s="84">
        <f>N16/'2014'!N16</f>
        <v>1.2409247777547046</v>
      </c>
    </row>
    <row r="17" spans="1:15" ht="12.75">
      <c r="A17" s="26" t="s">
        <v>18</v>
      </c>
      <c r="B17" s="27">
        <v>333050</v>
      </c>
      <c r="C17" s="84">
        <f>B17/'2014'!B17</f>
        <v>1.0100351487986026</v>
      </c>
      <c r="D17" s="27">
        <v>94995</v>
      </c>
      <c r="E17" s="84">
        <f>D17/'2014'!D17</f>
        <v>1.0634760705289672</v>
      </c>
      <c r="F17" s="31">
        <v>183175</v>
      </c>
      <c r="G17" s="84">
        <f>F17/'2014'!F17</f>
        <v>1.0001528826571007</v>
      </c>
      <c r="H17" s="28">
        <v>278170</v>
      </c>
      <c r="I17" s="84">
        <f>H17/'2014'!H17</f>
        <v>1.020912240523797</v>
      </c>
      <c r="J17" s="28">
        <v>64344</v>
      </c>
      <c r="K17" s="84">
        <f>J17/'2014'!J17</f>
        <v>1.7895702962035878</v>
      </c>
      <c r="L17" s="28">
        <v>342514</v>
      </c>
      <c r="M17" s="84">
        <f>L17/'2014'!L17</f>
        <v>1.110518858595389</v>
      </c>
      <c r="N17" s="33">
        <v>116026</v>
      </c>
      <c r="O17" s="84">
        <f>N17/'2014'!N17</f>
        <v>0.9476461171550851</v>
      </c>
    </row>
    <row r="18" spans="1:15" ht="13.5" thickBot="1">
      <c r="A18" s="58" t="s">
        <v>19</v>
      </c>
      <c r="B18" s="59">
        <v>315402</v>
      </c>
      <c r="C18" s="82">
        <f>B18/'2014'!B18</f>
        <v>1.0993255607256758</v>
      </c>
      <c r="D18" s="59">
        <v>83877</v>
      </c>
      <c r="E18" s="82">
        <f>D18/'2014'!D18</f>
        <v>1.1091026895512126</v>
      </c>
      <c r="F18" s="60">
        <v>165972</v>
      </c>
      <c r="G18" s="82">
        <f>F18/'2014'!F18</f>
        <v>0.9306858517492556</v>
      </c>
      <c r="H18" s="36">
        <v>249849</v>
      </c>
      <c r="I18" s="82">
        <f>H18/'2014'!H18</f>
        <v>0.9838162853058958</v>
      </c>
      <c r="J18" s="60">
        <v>63039</v>
      </c>
      <c r="K18" s="82">
        <f>J18/'2014'!J18</f>
        <v>3.568986015965578</v>
      </c>
      <c r="L18" s="60">
        <v>312888</v>
      </c>
      <c r="M18" s="82">
        <f>L18/'2014'!L18</f>
        <v>1.1519243654784959</v>
      </c>
      <c r="N18" s="65">
        <v>118538</v>
      </c>
      <c r="O18" s="82">
        <f>N18/'2014'!N18</f>
        <v>0.8607298973264207</v>
      </c>
    </row>
    <row r="19" spans="1:15" ht="13.5" thickBot="1">
      <c r="A19" s="42" t="s">
        <v>20</v>
      </c>
      <c r="B19" s="43">
        <f>SUM(B16:B18)</f>
        <v>977812</v>
      </c>
      <c r="C19" s="79">
        <f>B19/'2014'!B19</f>
        <v>1.055101338337216</v>
      </c>
      <c r="D19" s="43">
        <f>SUM(D16:D18)</f>
        <v>271504</v>
      </c>
      <c r="E19" s="79">
        <f>D19/'2014'!D19</f>
        <v>1.0702448715725075</v>
      </c>
      <c r="F19" s="43">
        <f>SUM(F16:F18)</f>
        <v>534765</v>
      </c>
      <c r="G19" s="79">
        <f>F19/'2014'!F19</f>
        <v>0.9766219962525066</v>
      </c>
      <c r="H19" s="43">
        <f>SUM(H16:H18)</f>
        <v>806269</v>
      </c>
      <c r="I19" s="79">
        <f>H19/'2014'!H19</f>
        <v>1.0062639625585024</v>
      </c>
      <c r="J19" s="43">
        <f>SUM(J16:J18)</f>
        <v>167699</v>
      </c>
      <c r="K19" s="79">
        <f>J19/'2014'!J19</f>
        <v>2.0955302585377433</v>
      </c>
      <c r="L19" s="43">
        <f>SUM(L16:L18)</f>
        <v>973968</v>
      </c>
      <c r="M19" s="79">
        <f>L19/'2014'!L19</f>
        <v>1.105178054119193</v>
      </c>
      <c r="N19" s="43">
        <f>N18</f>
        <v>118538</v>
      </c>
      <c r="O19" s="79">
        <f>N19/'2014'!N19</f>
        <v>0.8607298973264207</v>
      </c>
    </row>
    <row r="20" spans="1:15" ht="12.75">
      <c r="A20" s="50" t="s">
        <v>21</v>
      </c>
      <c r="B20" s="19">
        <v>314768</v>
      </c>
      <c r="C20" s="84">
        <f>B20/'2014'!B20</f>
        <v>1.034614461751858</v>
      </c>
      <c r="D20" s="19">
        <v>77312</v>
      </c>
      <c r="E20" s="84">
        <f>D20/'2014'!D20</f>
        <v>0.9427947758008853</v>
      </c>
      <c r="F20" s="23">
        <v>179477</v>
      </c>
      <c r="G20" s="84">
        <f>F20/'2014'!F20</f>
        <v>0.9503629845751412</v>
      </c>
      <c r="H20" s="20">
        <v>256789</v>
      </c>
      <c r="I20" s="84">
        <f>H20/'2014'!H20</f>
        <v>0.9480716548398769</v>
      </c>
      <c r="J20" s="20">
        <v>38799</v>
      </c>
      <c r="K20" s="84">
        <f>J20/'2014'!J20</f>
        <v>0.7680688904285856</v>
      </c>
      <c r="L20" s="20">
        <v>295588</v>
      </c>
      <c r="M20" s="84">
        <f>L20/'2014'!L20</f>
        <v>0.9197775765552993</v>
      </c>
      <c r="N20" s="25">
        <v>137718</v>
      </c>
      <c r="O20" s="84">
        <f>N20/'2014'!N20</f>
        <v>1.1420823485508147</v>
      </c>
    </row>
    <row r="21" spans="1:15" ht="12.75">
      <c r="A21" s="26" t="s">
        <v>22</v>
      </c>
      <c r="B21" s="51">
        <v>325712</v>
      </c>
      <c r="C21" s="84">
        <f>B21/'2014'!B21</f>
        <v>0.9950326573755568</v>
      </c>
      <c r="D21" s="51">
        <v>79090</v>
      </c>
      <c r="E21" s="84">
        <f>D21/'2014'!D21</f>
        <v>0.9189352481206502</v>
      </c>
      <c r="F21" s="55">
        <v>196602</v>
      </c>
      <c r="G21" s="84">
        <f>F21/'2014'!F21</f>
        <v>1.0691457253639463</v>
      </c>
      <c r="H21" s="52">
        <v>275694</v>
      </c>
      <c r="I21" s="84">
        <f>H21/'2014'!H21</f>
        <v>1.0212628818243108</v>
      </c>
      <c r="J21" s="52">
        <v>53303</v>
      </c>
      <c r="K21" s="84">
        <f>J21/'2014'!J21</f>
        <v>1.577198485027814</v>
      </c>
      <c r="L21" s="52">
        <v>325997</v>
      </c>
      <c r="M21" s="84">
        <f>L21/'2014'!L21</f>
        <v>1.0732411522633745</v>
      </c>
      <c r="N21" s="57">
        <v>134433</v>
      </c>
      <c r="O21" s="84">
        <f>N21/'2014'!N21</f>
        <v>0.9324164048357227</v>
      </c>
    </row>
    <row r="22" spans="1:15" ht="13.5" thickBot="1">
      <c r="A22" s="58" t="s">
        <v>23</v>
      </c>
      <c r="B22" s="59">
        <v>348730</v>
      </c>
      <c r="C22" s="85">
        <f>B22/'2014'!B22</f>
        <v>1.0319867661376476</v>
      </c>
      <c r="D22" s="59">
        <v>84187</v>
      </c>
      <c r="E22" s="85">
        <f>D22/'2014'!D22</f>
        <v>0.9469214676174836</v>
      </c>
      <c r="F22" s="63">
        <v>198029</v>
      </c>
      <c r="G22" s="85">
        <f>F22/'2014'!F22</f>
        <v>1.1062331016915068</v>
      </c>
      <c r="H22" s="60">
        <v>282216</v>
      </c>
      <c r="I22" s="85">
        <f>H22/'2014'!H22</f>
        <v>1.05336707500056</v>
      </c>
      <c r="J22" s="60">
        <v>81294</v>
      </c>
      <c r="K22" s="85">
        <f>J22/'2014'!J22</f>
        <v>1.4022734721335794</v>
      </c>
      <c r="L22" s="60">
        <v>363510</v>
      </c>
      <c r="M22" s="85">
        <f>L22/'2014'!L22</f>
        <v>1.1154343016530066</v>
      </c>
      <c r="N22" s="65">
        <v>119653</v>
      </c>
      <c r="O22" s="85">
        <f>N22/'2014'!N22</f>
        <v>0.7659949041650128</v>
      </c>
    </row>
    <row r="23" spans="1:15" ht="13.5" thickBot="1">
      <c r="A23" s="42" t="s">
        <v>24</v>
      </c>
      <c r="B23" s="43">
        <f>SUM(B20:B22)</f>
        <v>989210</v>
      </c>
      <c r="C23" s="79">
        <f>B23/'2014'!B23</f>
        <v>1.0203342767788623</v>
      </c>
      <c r="D23" s="43">
        <f>SUM(D20:D22)</f>
        <v>240589</v>
      </c>
      <c r="E23" s="79">
        <f>D23/'2014'!D23</f>
        <v>0.9362313990411556</v>
      </c>
      <c r="F23" s="43">
        <f>SUM(F20:F22)</f>
        <v>574108</v>
      </c>
      <c r="G23" s="79">
        <f>F23/'2014'!F23</f>
        <v>1.040521975532397</v>
      </c>
      <c r="H23" s="43">
        <f>SUM(H20:H22)</f>
        <v>814699</v>
      </c>
      <c r="I23" s="79">
        <f>H23/'2014'!H23</f>
        <v>1.0073856905799987</v>
      </c>
      <c r="J23" s="43">
        <f>SUM(J20:J22)</f>
        <v>173396</v>
      </c>
      <c r="K23" s="79">
        <f>J23/'2014'!J23</f>
        <v>1.2186612690112733</v>
      </c>
      <c r="L23" s="43">
        <f>SUM(L20:L22)</f>
        <v>985095</v>
      </c>
      <c r="M23" s="79">
        <f>L23/'2014'!L23</f>
        <v>1.035840842893345</v>
      </c>
      <c r="N23" s="43">
        <f>N22</f>
        <v>119653</v>
      </c>
      <c r="O23" s="79">
        <f>N23/'2014'!N23</f>
        <v>0.7659949041650128</v>
      </c>
    </row>
    <row r="24" spans="1:15" ht="13.5" thickBot="1">
      <c r="A24" s="42" t="s">
        <v>156</v>
      </c>
      <c r="B24" s="43">
        <f>SUM(B23,B19)</f>
        <v>1967022</v>
      </c>
      <c r="C24" s="79">
        <f>B24/'2014'!B24</f>
        <v>1.037325912343513</v>
      </c>
      <c r="D24" s="43">
        <f>SUM(D23,D19)</f>
        <v>512093</v>
      </c>
      <c r="E24" s="79">
        <f>D24/'2014'!D24</f>
        <v>1.0028061724043396</v>
      </c>
      <c r="F24" s="43">
        <f>SUM(F23,F19)</f>
        <v>1108873</v>
      </c>
      <c r="G24" s="79">
        <f>F24/'2014'!F24</f>
        <v>1.0086935876490473</v>
      </c>
      <c r="H24" s="43">
        <f>SUM(H23,H19)</f>
        <v>1620968</v>
      </c>
      <c r="I24" s="79">
        <f>H24/'2014'!H24</f>
        <v>1.006827430967915</v>
      </c>
      <c r="J24" s="43">
        <f>SUM(J23,J19)</f>
        <v>341095</v>
      </c>
      <c r="K24" s="79">
        <f>J24/'2014'!J24</f>
        <v>1.5343145413407344</v>
      </c>
      <c r="L24" s="43">
        <f>SUM(L23,L19)</f>
        <v>1959063</v>
      </c>
      <c r="M24" s="79">
        <f>L24/'2014'!L24</f>
        <v>1.069190034094004</v>
      </c>
      <c r="N24" s="43">
        <f>N22</f>
        <v>119653</v>
      </c>
      <c r="O24" s="79">
        <f>N24/'2014'!N24</f>
        <v>0.7659949041650128</v>
      </c>
    </row>
    <row r="25" spans="1:15" ht="13.5" thickBot="1">
      <c r="A25" s="42" t="s">
        <v>175</v>
      </c>
      <c r="B25" s="43">
        <f>SUM(B15,B24)</f>
        <v>3797118</v>
      </c>
      <c r="C25" s="79">
        <f>B25/'2014'!B25</f>
        <v>1.041303670584209</v>
      </c>
      <c r="D25" s="43">
        <f>SUM(D15,D24)</f>
        <v>1011511</v>
      </c>
      <c r="E25" s="79">
        <f>D25/'2014'!D25</f>
        <v>1.0408804837288945</v>
      </c>
      <c r="F25" s="43">
        <f>SUM(F15,F24)</f>
        <v>2182240</v>
      </c>
      <c r="G25" s="79">
        <f>F25/'2014'!F25</f>
        <v>0.9814842799881983</v>
      </c>
      <c r="H25" s="43">
        <f>SUM(H15,H24)</f>
        <v>3193753</v>
      </c>
      <c r="I25" s="79">
        <f>H25/'2014'!H25</f>
        <v>0.9995490101696486</v>
      </c>
      <c r="J25" s="43">
        <f>SUM(J15,J24)</f>
        <v>639918</v>
      </c>
      <c r="K25" s="79">
        <f>J25/'2014'!J25</f>
        <v>1.5247760198246283</v>
      </c>
      <c r="L25" s="43">
        <f>SUM(L15,L24)</f>
        <v>3782424</v>
      </c>
      <c r="M25" s="79">
        <f>L25/'2014'!L25</f>
        <v>1.0463501632422043</v>
      </c>
      <c r="N25" s="43">
        <f>N22</f>
        <v>119653</v>
      </c>
      <c r="O25" s="79">
        <f>N25/'2014'!N25</f>
        <v>0.7659949041650128</v>
      </c>
    </row>
    <row r="26" spans="1:15" ht="12.75">
      <c r="A26" s="66">
        <v>42370</v>
      </c>
      <c r="B26" s="51">
        <v>350249</v>
      </c>
      <c r="C26" s="84">
        <f>B26/'2014'!B26</f>
        <v>1.053044743630602</v>
      </c>
      <c r="D26" s="51">
        <v>86442</v>
      </c>
      <c r="E26" s="84">
        <f>D26/'2014'!D26</f>
        <v>0.893125038745273</v>
      </c>
      <c r="F26" s="55">
        <v>189736</v>
      </c>
      <c r="G26" s="84">
        <f>F26/'2014'!F26</f>
        <v>1.0948855406738875</v>
      </c>
      <c r="H26" s="55">
        <v>276178</v>
      </c>
      <c r="I26" s="84">
        <f>H26/'2014'!H26</f>
        <v>1.0225822814806038</v>
      </c>
      <c r="J26" s="55">
        <v>75006</v>
      </c>
      <c r="K26" s="84">
        <f>J26/'2014'!J26</f>
        <v>1.3991829425261626</v>
      </c>
      <c r="L26" s="52">
        <v>351184</v>
      </c>
      <c r="M26" s="84">
        <f>L26/'2014'!L26</f>
        <v>1.274997367838251</v>
      </c>
      <c r="N26" s="57">
        <v>118720</v>
      </c>
      <c r="O26" s="84">
        <f>N26/'2014'!N26</f>
        <v>0.5564069757087486</v>
      </c>
    </row>
    <row r="27" spans="1:15" ht="12.75">
      <c r="A27" s="26" t="s">
        <v>11</v>
      </c>
      <c r="B27" s="27">
        <v>317562</v>
      </c>
      <c r="C27" s="84">
        <f>B27/'2014'!B27</f>
        <v>1.0436402953829165</v>
      </c>
      <c r="D27" s="27">
        <v>76526</v>
      </c>
      <c r="E27" s="84">
        <f>D27/'2014'!D27</f>
        <v>0.9566587076369182</v>
      </c>
      <c r="F27" s="31">
        <v>185870</v>
      </c>
      <c r="G27" s="84">
        <f>F27/'2014'!F27</f>
        <v>1.1378286553824493</v>
      </c>
      <c r="H27" s="31">
        <v>262396</v>
      </c>
      <c r="I27" s="84">
        <f>H27/'2014'!H27</f>
        <v>1.0782747341256143</v>
      </c>
      <c r="J27" s="31">
        <v>57584</v>
      </c>
      <c r="K27" s="84">
        <f>J27/'2014'!J27</f>
        <v>1.1839789456369767</v>
      </c>
      <c r="L27" s="28">
        <v>319980</v>
      </c>
      <c r="M27" s="84">
        <f>L27/'2014'!L27</f>
        <v>1.0958819661351307</v>
      </c>
      <c r="N27" s="33">
        <v>116304</v>
      </c>
      <c r="O27" s="84">
        <f>N27/'2014'!N27</f>
        <v>0.6555218631285861</v>
      </c>
    </row>
    <row r="28" spans="1:15" ht="13.5" thickBot="1">
      <c r="A28" s="58" t="s">
        <v>12</v>
      </c>
      <c r="B28" s="59">
        <v>328177</v>
      </c>
      <c r="C28" s="85">
        <f>B28/'2014'!B28</f>
        <v>1.0681732371627954</v>
      </c>
      <c r="D28" s="59">
        <v>81588</v>
      </c>
      <c r="E28" s="85">
        <f>D28/'2014'!D28</f>
        <v>1.0628973423658155</v>
      </c>
      <c r="F28" s="63">
        <v>204255</v>
      </c>
      <c r="G28" s="85">
        <f>F28/'2014'!F28</f>
        <v>1.044184405864671</v>
      </c>
      <c r="H28" s="63">
        <v>285843</v>
      </c>
      <c r="I28" s="85">
        <f>H28/'2014'!H28</f>
        <v>1.049458094077218</v>
      </c>
      <c r="J28" s="63">
        <v>70196</v>
      </c>
      <c r="K28" s="85">
        <f>J28/'2014'!J28</f>
        <v>0.7405656893877852</v>
      </c>
      <c r="L28" s="60">
        <v>356039</v>
      </c>
      <c r="M28" s="85">
        <f>L28/'2014'!L28</f>
        <v>0.9697133939247029</v>
      </c>
      <c r="N28" s="41">
        <v>88439</v>
      </c>
      <c r="O28" s="85">
        <f>N28/'2014'!N28</f>
        <v>0.7526787462020953</v>
      </c>
    </row>
    <row r="29" spans="1:15" ht="13.5" thickBot="1">
      <c r="A29" s="42" t="s">
        <v>25</v>
      </c>
      <c r="B29" s="43">
        <f>SUM(B26:B28)</f>
        <v>995988</v>
      </c>
      <c r="C29" s="79">
        <f>B29/'2014'!B29</f>
        <v>1.0549368142430895</v>
      </c>
      <c r="D29" s="43">
        <f>SUM(D26:D28)</f>
        <v>244556</v>
      </c>
      <c r="E29" s="79">
        <f>D29/'2014'!D29</f>
        <v>0.9645695534020408</v>
      </c>
      <c r="F29" s="43">
        <f>SUM(F26:F28)</f>
        <v>579861</v>
      </c>
      <c r="G29" s="79">
        <f>F29/'2014'!F29</f>
        <v>1.0894318566114305</v>
      </c>
      <c r="H29" s="43">
        <f>SUM(H26:H28)</f>
        <v>824417</v>
      </c>
      <c r="I29" s="79">
        <f>H29/'2014'!H29</f>
        <v>1.0361787861725018</v>
      </c>
      <c r="J29" s="43">
        <f>SUM(J26:J28)</f>
        <v>202786</v>
      </c>
      <c r="K29" s="79">
        <f>J29/'2014'!J29</f>
        <v>1.029213825305791</v>
      </c>
      <c r="L29" s="43">
        <f>SUM(L26:L28)</f>
        <v>1027203</v>
      </c>
      <c r="M29" s="79">
        <f>L29/'2014'!L29</f>
        <v>1.034796335509972</v>
      </c>
      <c r="N29" s="43">
        <f>N28</f>
        <v>88439</v>
      </c>
      <c r="O29" s="79">
        <f>N29/'2014'!N29</f>
        <v>0.7526787462020953</v>
      </c>
    </row>
    <row r="30" spans="1:15" ht="13.5" thickBot="1">
      <c r="A30" s="67" t="s">
        <v>176</v>
      </c>
      <c r="B30" s="68">
        <f>SUM(B11:B13,B16:B18,B20:B22,B26:B28)</f>
        <v>3848985</v>
      </c>
      <c r="C30" s="79">
        <f>B30/'2014'!B30</f>
        <v>1.0509036332083566</v>
      </c>
      <c r="D30" s="68">
        <f>SUM(D11:D13,D16:D18,D20:D22,D26:D28)</f>
        <v>1002528</v>
      </c>
      <c r="E30" s="79">
        <f>D30/'2014'!D30</f>
        <v>1.016692560756459</v>
      </c>
      <c r="F30" s="68">
        <f>SUM(F11:F13,F16:F18,F20:F22,F26:F28)</f>
        <v>2229841</v>
      </c>
      <c r="G30" s="79">
        <f>F30/'2014'!F30</f>
        <v>1.0138903792675098</v>
      </c>
      <c r="H30" s="68">
        <f>SUM(H11:H13,H16:H18,H20:H22,H26:H28)</f>
        <v>3232371</v>
      </c>
      <c r="I30" s="79">
        <f>H30/'2014'!H30</f>
        <v>1.0147584574428008</v>
      </c>
      <c r="J30" s="68">
        <f>SUM(J11:J13,J16:J18,J20:J22,J26:J28)</f>
        <v>645674</v>
      </c>
      <c r="K30" s="79">
        <f>J30/'2014'!J30</f>
        <v>1.244111571840365</v>
      </c>
      <c r="L30" s="68">
        <f>SUM(L11:L13,L16:L18,L20:L22,L26:L28)</f>
        <v>3875045</v>
      </c>
      <c r="M30" s="79">
        <f>L30/'2014'!L30</f>
        <v>1.046081303464257</v>
      </c>
      <c r="N30" s="68">
        <f>N28</f>
        <v>88439</v>
      </c>
      <c r="O30" s="79">
        <f>N30/'2014'!N30</f>
        <v>0.7526787462020953</v>
      </c>
    </row>
  </sheetData>
  <sheetProtection/>
  <mergeCells count="5">
    <mergeCell ref="A1:O1"/>
    <mergeCell ref="A3:A4"/>
    <mergeCell ref="D3:M3"/>
    <mergeCell ref="N3:O3"/>
    <mergeCell ref="B3:C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ケムネット東京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 Hiroyuki</dc:creator>
  <cp:keywords/>
  <dc:description/>
  <cp:lastModifiedBy>真一郎 福井</cp:lastModifiedBy>
  <dcterms:created xsi:type="dcterms:W3CDTF">2000-12-11T03:42:59Z</dcterms:created>
  <dcterms:modified xsi:type="dcterms:W3CDTF">2023-12-15T11:49:20Z</dcterms:modified>
  <cp:category/>
  <cp:version/>
  <cp:contentType/>
  <cp:contentStatus/>
</cp:coreProperties>
</file>