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108" windowWidth="15456" windowHeight="9492" tabRatio="722" activeTab="0"/>
  </bookViews>
  <sheets>
    <sheet name="生産実績推移" sheetId="1" r:id="rId1"/>
  </sheets>
  <externalReferences>
    <externalReference r:id="rId4"/>
  </externalReferences>
  <definedNames>
    <definedName name="_xlnm.Print_Area" localSheetId="0">'生産実績推移'!$B$1:$P$222</definedName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<sst xmlns="http://schemas.openxmlformats.org/spreadsheetml/2006/main" count="361" uniqueCount="238">
  <si>
    <t>単位：Ｔｏｎ、％</t>
  </si>
  <si>
    <t>ＤＯＰ</t>
  </si>
  <si>
    <t>ＤＢＰ</t>
  </si>
  <si>
    <t>ＤＩＤＰ</t>
  </si>
  <si>
    <t>ＤＩＮＰ</t>
  </si>
  <si>
    <t>その他</t>
  </si>
  <si>
    <t>ｱｼﾞﾋﾟﾝ酸系</t>
  </si>
  <si>
    <t>　２／４期</t>
  </si>
  <si>
    <t>　３／４期</t>
  </si>
  <si>
    <t>　４／４期</t>
  </si>
  <si>
    <t>　１／４期</t>
  </si>
  <si>
    <t>　　　１０月</t>
  </si>
  <si>
    <t>　　　 ４月</t>
  </si>
  <si>
    <t>　　　 ７月</t>
  </si>
  <si>
    <t>０８年１月</t>
  </si>
  <si>
    <t>０８年上期</t>
  </si>
  <si>
    <t>０８年下期</t>
  </si>
  <si>
    <t>０９年１月</t>
  </si>
  <si>
    <t xml:space="preserve"> </t>
  </si>
  <si>
    <t>前年比</t>
  </si>
  <si>
    <t>　　　 ２</t>
  </si>
  <si>
    <t>　　　 ３</t>
  </si>
  <si>
    <t xml:space="preserve">   -</t>
  </si>
  <si>
    <t>　　 　５</t>
  </si>
  <si>
    <t>　　　 ６</t>
  </si>
  <si>
    <t>　　　 ８</t>
  </si>
  <si>
    <t>　　　 ９</t>
  </si>
  <si>
    <t>　　　１１</t>
  </si>
  <si>
    <t>　　　１２</t>
  </si>
  <si>
    <t>-</t>
  </si>
  <si>
    <t>　　　 ６</t>
  </si>
  <si>
    <t xml:space="preserve">   -</t>
  </si>
  <si>
    <t>０９年上期</t>
  </si>
  <si>
    <t xml:space="preserve">   -</t>
  </si>
  <si>
    <t xml:space="preserve"> フタル酸系</t>
  </si>
  <si>
    <t xml:space="preserve"> 合     計</t>
  </si>
  <si>
    <t xml:space="preserve">   -</t>
  </si>
  <si>
    <t>　　　 ８</t>
  </si>
  <si>
    <t>　　　 ９</t>
  </si>
  <si>
    <t xml:space="preserve">   -</t>
  </si>
  <si>
    <t>　　　１１</t>
  </si>
  <si>
    <t xml:space="preserve">   -</t>
  </si>
  <si>
    <t>　　　１２</t>
  </si>
  <si>
    <t>０９年下期</t>
  </si>
  <si>
    <t>１０年１月</t>
  </si>
  <si>
    <t xml:space="preserve">   -</t>
  </si>
  <si>
    <t>　　　 ３</t>
  </si>
  <si>
    <t xml:space="preserve">   -</t>
  </si>
  <si>
    <t>　　 　５</t>
  </si>
  <si>
    <t xml:space="preserve">   -</t>
  </si>
  <si>
    <t>　　　 ６</t>
  </si>
  <si>
    <t>１０年上期</t>
  </si>
  <si>
    <t xml:space="preserve">   -</t>
  </si>
  <si>
    <t>　　　 ８</t>
  </si>
  <si>
    <t>　　　 ９</t>
  </si>
  <si>
    <t xml:space="preserve">   -</t>
  </si>
  <si>
    <t xml:space="preserve">   -</t>
  </si>
  <si>
    <t>　　　１２</t>
  </si>
  <si>
    <t>１０年下期</t>
  </si>
  <si>
    <t>*その他フタレートにはイソフタル酸、テレフタル酸系等含む。（2010年12月度より）</t>
  </si>
  <si>
    <t>１１年１月</t>
  </si>
  <si>
    <t xml:space="preserve">   -</t>
  </si>
  <si>
    <t>　　　 ２</t>
  </si>
  <si>
    <t>　　　 ２</t>
  </si>
  <si>
    <t xml:space="preserve">   -</t>
  </si>
  <si>
    <t>　　　 ３</t>
  </si>
  <si>
    <t xml:space="preserve">   -</t>
  </si>
  <si>
    <t>　　 　５</t>
  </si>
  <si>
    <t xml:space="preserve">   -</t>
  </si>
  <si>
    <t>　　　 ６</t>
  </si>
  <si>
    <t xml:space="preserve">   -</t>
  </si>
  <si>
    <t>１１年上期</t>
  </si>
  <si>
    <t xml:space="preserve">   -</t>
  </si>
  <si>
    <t>　　　 ８</t>
  </si>
  <si>
    <t>　　　 ９</t>
  </si>
  <si>
    <t xml:space="preserve">   -</t>
  </si>
  <si>
    <t>　　　１１</t>
  </si>
  <si>
    <t>　　　１２</t>
  </si>
  <si>
    <t>１１年下期</t>
  </si>
  <si>
    <t>１２年１月</t>
  </si>
  <si>
    <t>　　　 ２</t>
  </si>
  <si>
    <t xml:space="preserve">   -</t>
  </si>
  <si>
    <t>　　　 ３</t>
  </si>
  <si>
    <t xml:space="preserve">   -</t>
  </si>
  <si>
    <t xml:space="preserve">   -</t>
  </si>
  <si>
    <t>　　 　５</t>
  </si>
  <si>
    <t xml:space="preserve">   -</t>
  </si>
  <si>
    <t>　　　 ６</t>
  </si>
  <si>
    <t xml:space="preserve">   -</t>
  </si>
  <si>
    <t>１２年上期</t>
  </si>
  <si>
    <t xml:space="preserve">   -</t>
  </si>
  <si>
    <t>　　　 ８</t>
  </si>
  <si>
    <t xml:space="preserve">   -</t>
  </si>
  <si>
    <t>　　　 ９</t>
  </si>
  <si>
    <t xml:space="preserve">   -</t>
  </si>
  <si>
    <t>　　　１１</t>
  </si>
  <si>
    <t xml:space="preserve">   -</t>
  </si>
  <si>
    <t>　　　１２</t>
  </si>
  <si>
    <t>１２年下期</t>
  </si>
  <si>
    <t>１３年１月</t>
  </si>
  <si>
    <t xml:space="preserve">   -</t>
  </si>
  <si>
    <t>　　　 ２</t>
  </si>
  <si>
    <t xml:space="preserve">   -</t>
  </si>
  <si>
    <t>　　　 ３</t>
  </si>
  <si>
    <t xml:space="preserve">   -</t>
  </si>
  <si>
    <t>　１０年度</t>
  </si>
  <si>
    <t>　１１年度</t>
  </si>
  <si>
    <t>　１２年度</t>
  </si>
  <si>
    <t xml:space="preserve">   -</t>
  </si>
  <si>
    <t>　　 　５</t>
  </si>
  <si>
    <t>　　　 ６</t>
  </si>
  <si>
    <t xml:space="preserve">   -</t>
  </si>
  <si>
    <t>１３年上期</t>
  </si>
  <si>
    <t xml:space="preserve">   -</t>
  </si>
  <si>
    <t>　　　 ８</t>
  </si>
  <si>
    <t xml:space="preserve">   -</t>
  </si>
  <si>
    <t>　　　 ９</t>
  </si>
  <si>
    <t xml:space="preserve">   -</t>
  </si>
  <si>
    <t xml:space="preserve">   -</t>
  </si>
  <si>
    <t>　　　１１</t>
  </si>
  <si>
    <t xml:space="preserve">   -</t>
  </si>
  <si>
    <t>　　　１２</t>
  </si>
  <si>
    <t>１３年下期</t>
  </si>
  <si>
    <t>１４年１月</t>
  </si>
  <si>
    <t xml:space="preserve">   -</t>
  </si>
  <si>
    <t>　　　 ２</t>
  </si>
  <si>
    <t xml:space="preserve">   -</t>
  </si>
  <si>
    <t>　　　 ３</t>
  </si>
  <si>
    <t xml:space="preserve">   -</t>
  </si>
  <si>
    <t>　１３年度</t>
  </si>
  <si>
    <t xml:space="preserve">   -</t>
  </si>
  <si>
    <t>　　 　５</t>
  </si>
  <si>
    <t xml:space="preserve">   -</t>
  </si>
  <si>
    <t>　　　 ６</t>
  </si>
  <si>
    <t>１４年上期</t>
  </si>
  <si>
    <t xml:space="preserve">   -</t>
  </si>
  <si>
    <t>　　　 ８</t>
  </si>
  <si>
    <t xml:space="preserve">   -</t>
  </si>
  <si>
    <t>　　　 ９</t>
  </si>
  <si>
    <t xml:space="preserve">   -</t>
  </si>
  <si>
    <t xml:space="preserve">   -</t>
  </si>
  <si>
    <t>　　　１１</t>
  </si>
  <si>
    <t xml:space="preserve">   -</t>
  </si>
  <si>
    <t>　　　１２</t>
  </si>
  <si>
    <t>１４年下期</t>
  </si>
  <si>
    <t>１５年１月</t>
  </si>
  <si>
    <t>　　　 ２</t>
  </si>
  <si>
    <t>　　　 ３</t>
  </si>
  <si>
    <t xml:space="preserve">   -</t>
  </si>
  <si>
    <t>　１４年度</t>
  </si>
  <si>
    <t xml:space="preserve">   -</t>
  </si>
  <si>
    <t xml:space="preserve">   -</t>
  </si>
  <si>
    <t>５</t>
  </si>
  <si>
    <t>１５年上期</t>
  </si>
  <si>
    <t xml:space="preserve">   -</t>
  </si>
  <si>
    <t>６</t>
  </si>
  <si>
    <t>　　　 ８</t>
  </si>
  <si>
    <t>-</t>
  </si>
  <si>
    <t>　　　 ９</t>
  </si>
  <si>
    <t>-</t>
  </si>
  <si>
    <t>　　　１１</t>
  </si>
  <si>
    <t xml:space="preserve">   -</t>
  </si>
  <si>
    <t>　　　１２</t>
  </si>
  <si>
    <t xml:space="preserve">   -</t>
  </si>
  <si>
    <t>１５年下期</t>
  </si>
  <si>
    <t>１２年暦年</t>
  </si>
  <si>
    <t>１３年暦年</t>
  </si>
  <si>
    <t>１４年暦年</t>
  </si>
  <si>
    <t>１５年暦年</t>
  </si>
  <si>
    <t>１０年暦年</t>
  </si>
  <si>
    <t>１１年暦年</t>
  </si>
  <si>
    <t>１６年１月</t>
  </si>
  <si>
    <t>　　　 ２</t>
  </si>
  <si>
    <t>　　　 ３</t>
  </si>
  <si>
    <t>-</t>
  </si>
  <si>
    <t xml:space="preserve">   -</t>
  </si>
  <si>
    <t xml:space="preserve">  １５年度</t>
  </si>
  <si>
    <t xml:space="preserve">   -</t>
  </si>
  <si>
    <t xml:space="preserve">       ４月</t>
  </si>
  <si>
    <t>　　　 ５</t>
  </si>
  <si>
    <t>１６年上期</t>
  </si>
  <si>
    <t>　　　 ６</t>
  </si>
  <si>
    <t xml:space="preserve">   -</t>
  </si>
  <si>
    <t>　　　 ８</t>
  </si>
  <si>
    <t>-</t>
  </si>
  <si>
    <t>-</t>
  </si>
  <si>
    <t xml:space="preserve">   -</t>
  </si>
  <si>
    <t>　　　１１</t>
  </si>
  <si>
    <t xml:space="preserve">   -</t>
  </si>
  <si>
    <t xml:space="preserve">   -</t>
  </si>
  <si>
    <t>１６年下期</t>
  </si>
  <si>
    <t>１７年１月</t>
  </si>
  <si>
    <t xml:space="preserve">   -</t>
  </si>
  <si>
    <t>-</t>
  </si>
  <si>
    <t xml:space="preserve">   -</t>
  </si>
  <si>
    <t>可塑剤　生産実績</t>
  </si>
  <si>
    <t xml:space="preserve">  １６年度</t>
  </si>
  <si>
    <t>１６年暦年</t>
  </si>
  <si>
    <t xml:space="preserve">   -</t>
  </si>
  <si>
    <t>　　　 ５</t>
  </si>
  <si>
    <t xml:space="preserve">   -</t>
  </si>
  <si>
    <t>１７年上期</t>
  </si>
  <si>
    <t>　　　 ６</t>
  </si>
  <si>
    <t xml:space="preserve">   -</t>
  </si>
  <si>
    <t>-</t>
  </si>
  <si>
    <t>-</t>
  </si>
  <si>
    <t>　　　 ８</t>
  </si>
  <si>
    <t>-</t>
  </si>
  <si>
    <t>-</t>
  </si>
  <si>
    <t xml:space="preserve">   -</t>
  </si>
  <si>
    <t>　　　１１</t>
  </si>
  <si>
    <t xml:space="preserve">   -</t>
  </si>
  <si>
    <t xml:space="preserve">   -</t>
  </si>
  <si>
    <t>１７年下期</t>
  </si>
  <si>
    <t>出所：可塑剤工業会</t>
  </si>
  <si>
    <t xml:space="preserve"> １７年暦年</t>
  </si>
  <si>
    <t>１８年１月</t>
  </si>
  <si>
    <t xml:space="preserve">   -</t>
  </si>
  <si>
    <t>　　　 ２</t>
  </si>
  <si>
    <t xml:space="preserve">   -</t>
  </si>
  <si>
    <t>-</t>
  </si>
  <si>
    <t xml:space="preserve">   -</t>
  </si>
  <si>
    <t xml:space="preserve">  １７年度</t>
  </si>
  <si>
    <t xml:space="preserve">   -</t>
  </si>
  <si>
    <t>　　　 ５</t>
  </si>
  <si>
    <t xml:space="preserve">   -</t>
  </si>
  <si>
    <t>　　　 ６</t>
  </si>
  <si>
    <t xml:space="preserve">   -</t>
  </si>
  <si>
    <t>１８年上期</t>
  </si>
  <si>
    <t>-</t>
  </si>
  <si>
    <t>　　　 ８</t>
  </si>
  <si>
    <t>-</t>
  </si>
  <si>
    <t xml:space="preserve">   -</t>
  </si>
  <si>
    <t>　　　１１</t>
  </si>
  <si>
    <t xml:space="preserve">   -</t>
  </si>
  <si>
    <t xml:space="preserve">   -</t>
  </si>
  <si>
    <t>１８年下期</t>
  </si>
  <si>
    <t>１８年暦年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</si>
</sst>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0.0_ "/>
    <numFmt numFmtId="183" formatCode="0.00_ "/>
    <numFmt numFmtId="184" formatCode="0.000_ "/>
    <numFmt numFmtId="185" formatCode="#,##0.0;\-#,##0.0"/>
    <numFmt numFmtId="186" formatCode="#,##0.0;[Red]\-#,##0.0"/>
  </numFmts>
  <fonts count="5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8"/>
      <name val="AR P丸ゴシック体E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theme="1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medium">
        <color theme="1"/>
      </right>
      <top/>
      <bottom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theme="1"/>
      </left>
      <right>
        <color indexed="63"/>
      </right>
      <top>
        <color indexed="63"/>
      </top>
      <bottom style="hair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theme="1"/>
      </right>
      <top style="hair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theme="1"/>
      </right>
      <top style="hair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6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Fill="1" applyBorder="1" applyAlignment="1" quotePrefix="1">
      <alignment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right"/>
    </xf>
    <xf numFmtId="56" fontId="4" fillId="0" borderId="0" xfId="0" applyNumberFormat="1" applyFont="1" applyBorder="1" applyAlignment="1">
      <alignment/>
    </xf>
    <xf numFmtId="37" fontId="4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51" fillId="34" borderId="2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vertical="top"/>
    </xf>
    <xf numFmtId="0" fontId="5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27" xfId="0" applyFont="1" applyFill="1" applyBorder="1" applyAlignment="1" quotePrefix="1">
      <alignment/>
    </xf>
    <xf numFmtId="38" fontId="4" fillId="0" borderId="27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/>
    </xf>
    <xf numFmtId="38" fontId="4" fillId="0" borderId="28" xfId="0" applyNumberFormat="1" applyFont="1" applyFill="1" applyBorder="1" applyAlignment="1">
      <alignment/>
    </xf>
    <xf numFmtId="38" fontId="4" fillId="0" borderId="27" xfId="49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38" fontId="4" fillId="0" borderId="29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 horizontal="right"/>
    </xf>
    <xf numFmtId="0" fontId="4" fillId="16" borderId="26" xfId="0" applyFont="1" applyFill="1" applyBorder="1" applyAlignment="1">
      <alignment/>
    </xf>
    <xf numFmtId="38" fontId="4" fillId="16" borderId="26" xfId="0" applyNumberFormat="1" applyFont="1" applyFill="1" applyBorder="1" applyAlignment="1">
      <alignment/>
    </xf>
    <xf numFmtId="180" fontId="4" fillId="16" borderId="30" xfId="0" applyNumberFormat="1" applyFont="1" applyFill="1" applyBorder="1" applyAlignment="1">
      <alignment/>
    </xf>
    <xf numFmtId="38" fontId="4" fillId="16" borderId="31" xfId="0" applyNumberFormat="1" applyFont="1" applyFill="1" applyBorder="1" applyAlignment="1">
      <alignment/>
    </xf>
    <xf numFmtId="180" fontId="4" fillId="16" borderId="32" xfId="0" applyNumberFormat="1" applyFont="1" applyFill="1" applyBorder="1" applyAlignment="1">
      <alignment/>
    </xf>
    <xf numFmtId="38" fontId="4" fillId="16" borderId="26" xfId="49" applyFont="1" applyFill="1" applyBorder="1" applyAlignment="1">
      <alignment/>
    </xf>
    <xf numFmtId="180" fontId="4" fillId="16" borderId="26" xfId="0" applyNumberFormat="1" applyFont="1" applyFill="1" applyBorder="1" applyAlignment="1">
      <alignment/>
    </xf>
    <xf numFmtId="38" fontId="4" fillId="16" borderId="33" xfId="0" applyNumberFormat="1" applyFont="1" applyFill="1" applyBorder="1" applyAlignment="1">
      <alignment/>
    </xf>
    <xf numFmtId="180" fontId="4" fillId="16" borderId="26" xfId="0" applyNumberFormat="1" applyFont="1" applyFill="1" applyBorder="1" applyAlignment="1">
      <alignment horizontal="right"/>
    </xf>
    <xf numFmtId="38" fontId="4" fillId="16" borderId="27" xfId="0" applyNumberFormat="1" applyFont="1" applyFill="1" applyBorder="1" applyAlignment="1">
      <alignment/>
    </xf>
    <xf numFmtId="180" fontId="4" fillId="16" borderId="10" xfId="0" applyNumberFormat="1" applyFont="1" applyFill="1" applyBorder="1" applyAlignment="1">
      <alignment/>
    </xf>
    <xf numFmtId="38" fontId="4" fillId="16" borderId="28" xfId="0" applyNumberFormat="1" applyFont="1" applyFill="1" applyBorder="1" applyAlignment="1">
      <alignment/>
    </xf>
    <xf numFmtId="180" fontId="4" fillId="16" borderId="34" xfId="0" applyNumberFormat="1" applyFont="1" applyFill="1" applyBorder="1" applyAlignment="1">
      <alignment/>
    </xf>
    <xf numFmtId="38" fontId="4" fillId="16" borderId="27" xfId="49" applyFont="1" applyFill="1" applyBorder="1" applyAlignment="1">
      <alignment/>
    </xf>
    <xf numFmtId="180" fontId="4" fillId="16" borderId="27" xfId="0" applyNumberFormat="1" applyFont="1" applyFill="1" applyBorder="1" applyAlignment="1">
      <alignment/>
    </xf>
    <xf numFmtId="0" fontId="4" fillId="16" borderId="27" xfId="0" applyFont="1" applyFill="1" applyBorder="1" applyAlignment="1">
      <alignment horizontal="right"/>
    </xf>
    <xf numFmtId="38" fontId="4" fillId="16" borderId="29" xfId="0" applyNumberFormat="1" applyFont="1" applyFill="1" applyBorder="1" applyAlignment="1">
      <alignment/>
    </xf>
    <xf numFmtId="180" fontId="4" fillId="16" borderId="27" xfId="0" applyNumberFormat="1" applyFont="1" applyFill="1" applyBorder="1" applyAlignment="1">
      <alignment horizontal="right"/>
    </xf>
    <xf numFmtId="38" fontId="4" fillId="16" borderId="35" xfId="0" applyNumberFormat="1" applyFont="1" applyFill="1" applyBorder="1" applyAlignment="1">
      <alignment/>
    </xf>
    <xf numFmtId="0" fontId="4" fillId="16" borderId="36" xfId="0" applyFont="1" applyFill="1" applyBorder="1" applyAlignment="1" quotePrefix="1">
      <alignment/>
    </xf>
    <xf numFmtId="180" fontId="4" fillId="16" borderId="37" xfId="0" applyNumberFormat="1" applyFont="1" applyFill="1" applyBorder="1" applyAlignment="1">
      <alignment/>
    </xf>
    <xf numFmtId="180" fontId="4" fillId="16" borderId="38" xfId="0" applyNumberFormat="1" applyFont="1" applyFill="1" applyBorder="1" applyAlignment="1">
      <alignment/>
    </xf>
    <xf numFmtId="38" fontId="4" fillId="16" borderId="36" xfId="0" applyNumberFormat="1" applyFont="1" applyFill="1" applyBorder="1" applyAlignment="1">
      <alignment/>
    </xf>
    <xf numFmtId="180" fontId="4" fillId="16" borderId="36" xfId="0" applyNumberFormat="1" applyFont="1" applyFill="1" applyBorder="1" applyAlignment="1">
      <alignment/>
    </xf>
    <xf numFmtId="0" fontId="4" fillId="16" borderId="36" xfId="0" applyFont="1" applyFill="1" applyBorder="1" applyAlignment="1">
      <alignment/>
    </xf>
    <xf numFmtId="0" fontId="4" fillId="16" borderId="37" xfId="0" applyFont="1" applyFill="1" applyBorder="1" applyAlignment="1">
      <alignment/>
    </xf>
    <xf numFmtId="38" fontId="4" fillId="16" borderId="39" xfId="0" applyNumberFormat="1" applyFont="1" applyFill="1" applyBorder="1" applyAlignment="1">
      <alignment/>
    </xf>
    <xf numFmtId="0" fontId="4" fillId="16" borderId="36" xfId="0" applyFont="1" applyFill="1" applyBorder="1" applyAlignment="1">
      <alignment horizontal="right"/>
    </xf>
    <xf numFmtId="0" fontId="4" fillId="16" borderId="40" xfId="0" applyFont="1" applyFill="1" applyBorder="1" applyAlignment="1" quotePrefix="1">
      <alignment/>
    </xf>
    <xf numFmtId="38" fontId="4" fillId="16" borderId="40" xfId="0" applyNumberFormat="1" applyFont="1" applyFill="1" applyBorder="1" applyAlignment="1">
      <alignment/>
    </xf>
    <xf numFmtId="180" fontId="4" fillId="16" borderId="41" xfId="0" applyNumberFormat="1" applyFont="1" applyFill="1" applyBorder="1" applyAlignment="1">
      <alignment/>
    </xf>
    <xf numFmtId="38" fontId="4" fillId="16" borderId="42" xfId="0" applyNumberFormat="1" applyFont="1" applyFill="1" applyBorder="1" applyAlignment="1">
      <alignment/>
    </xf>
    <xf numFmtId="180" fontId="4" fillId="16" borderId="43" xfId="0" applyNumberFormat="1" applyFont="1" applyFill="1" applyBorder="1" applyAlignment="1">
      <alignment/>
    </xf>
    <xf numFmtId="180" fontId="4" fillId="16" borderId="40" xfId="0" applyNumberFormat="1" applyFont="1" applyFill="1" applyBorder="1" applyAlignment="1">
      <alignment/>
    </xf>
    <xf numFmtId="38" fontId="4" fillId="16" borderId="44" xfId="0" applyNumberFormat="1" applyFont="1" applyFill="1" applyBorder="1" applyAlignment="1">
      <alignment/>
    </xf>
    <xf numFmtId="180" fontId="4" fillId="16" borderId="4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/>
    </xf>
    <xf numFmtId="38" fontId="4" fillId="0" borderId="45" xfId="0" applyNumberFormat="1" applyFont="1" applyFill="1" applyBorder="1" applyAlignment="1">
      <alignment/>
    </xf>
    <xf numFmtId="180" fontId="4" fillId="0" borderId="46" xfId="0" applyNumberFormat="1" applyFont="1" applyFill="1" applyBorder="1" applyAlignment="1">
      <alignment/>
    </xf>
    <xf numFmtId="180" fontId="4" fillId="0" borderId="34" xfId="0" applyNumberFormat="1" applyFont="1" applyFill="1" applyBorder="1" applyAlignment="1">
      <alignment/>
    </xf>
    <xf numFmtId="38" fontId="4" fillId="0" borderId="19" xfId="0" applyNumberFormat="1" applyFont="1" applyFill="1" applyBorder="1" applyAlignment="1">
      <alignment/>
    </xf>
    <xf numFmtId="38" fontId="4" fillId="12" borderId="26" xfId="0" applyNumberFormat="1" applyFont="1" applyFill="1" applyBorder="1" applyAlignment="1">
      <alignment/>
    </xf>
    <xf numFmtId="180" fontId="4" fillId="12" borderId="47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/>
    </xf>
    <xf numFmtId="38" fontId="4" fillId="12" borderId="31" xfId="0" applyNumberFormat="1" applyFont="1" applyFill="1" applyBorder="1" applyAlignment="1">
      <alignment/>
    </xf>
    <xf numFmtId="38" fontId="4" fillId="12" borderId="48" xfId="0" applyNumberFormat="1" applyFont="1" applyFill="1" applyBorder="1" applyAlignment="1">
      <alignment/>
    </xf>
    <xf numFmtId="38" fontId="4" fillId="0" borderId="49" xfId="0" applyNumberFormat="1" applyFont="1" applyFill="1" applyBorder="1" applyAlignment="1">
      <alignment/>
    </xf>
    <xf numFmtId="0" fontId="4" fillId="0" borderId="11" xfId="0" applyFont="1" applyFill="1" applyBorder="1" applyAlignment="1" quotePrefix="1">
      <alignment/>
    </xf>
    <xf numFmtId="38" fontId="4" fillId="0" borderId="0" xfId="0" applyNumberFormat="1" applyFont="1" applyFill="1" applyBorder="1" applyAlignment="1">
      <alignment/>
    </xf>
    <xf numFmtId="38" fontId="4" fillId="0" borderId="0" xfId="49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38" fontId="4" fillId="0" borderId="50" xfId="0" applyNumberFormat="1" applyFont="1" applyFill="1" applyBorder="1" applyAlignment="1">
      <alignment/>
    </xf>
    <xf numFmtId="180" fontId="4" fillId="0" borderId="51" xfId="0" applyNumberFormat="1" applyFont="1" applyFill="1" applyBorder="1" applyAlignment="1">
      <alignment/>
    </xf>
    <xf numFmtId="38" fontId="4" fillId="0" borderId="51" xfId="0" applyNumberFormat="1" applyFont="1" applyFill="1" applyBorder="1" applyAlignment="1">
      <alignment/>
    </xf>
    <xf numFmtId="38" fontId="4" fillId="0" borderId="51" xfId="49" applyFont="1" applyFill="1" applyBorder="1" applyAlignment="1">
      <alignment/>
    </xf>
    <xf numFmtId="38" fontId="4" fillId="0" borderId="34" xfId="0" applyNumberFormat="1" applyFont="1" applyFill="1" applyBorder="1" applyAlignment="1">
      <alignment/>
    </xf>
    <xf numFmtId="180" fontId="4" fillId="0" borderId="52" xfId="0" applyNumberFormat="1" applyFont="1" applyFill="1" applyBorder="1" applyAlignment="1">
      <alignment/>
    </xf>
    <xf numFmtId="180" fontId="4" fillId="0" borderId="53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180" fontId="4" fillId="0" borderId="50" xfId="0" applyNumberFormat="1" applyFont="1" applyFill="1" applyBorder="1" applyAlignment="1">
      <alignment/>
    </xf>
    <xf numFmtId="180" fontId="4" fillId="0" borderId="54" xfId="0" applyNumberFormat="1" applyFont="1" applyFill="1" applyBorder="1" applyAlignment="1">
      <alignment/>
    </xf>
    <xf numFmtId="38" fontId="4" fillId="0" borderId="55" xfId="0" applyNumberFormat="1" applyFont="1" applyFill="1" applyBorder="1" applyAlignment="1">
      <alignment/>
    </xf>
    <xf numFmtId="180" fontId="4" fillId="0" borderId="56" xfId="0" applyNumberFormat="1" applyFont="1" applyFill="1" applyBorder="1" applyAlignment="1">
      <alignment/>
    </xf>
    <xf numFmtId="180" fontId="4" fillId="0" borderId="30" xfId="0" applyNumberFormat="1" applyFont="1" applyFill="1" applyBorder="1" applyAlignment="1">
      <alignment/>
    </xf>
    <xf numFmtId="38" fontId="4" fillId="0" borderId="57" xfId="0" applyNumberFormat="1" applyFont="1" applyFill="1" applyBorder="1" applyAlignment="1">
      <alignment/>
    </xf>
    <xf numFmtId="0" fontId="4" fillId="12" borderId="58" xfId="0" applyFont="1" applyFill="1" applyBorder="1" applyAlignment="1" quotePrefix="1">
      <alignment/>
    </xf>
    <xf numFmtId="38" fontId="4" fillId="12" borderId="59" xfId="0" applyNumberFormat="1" applyFont="1" applyFill="1" applyBorder="1" applyAlignment="1">
      <alignment/>
    </xf>
    <xf numFmtId="180" fontId="4" fillId="12" borderId="60" xfId="0" applyNumberFormat="1" applyFont="1" applyFill="1" applyBorder="1" applyAlignment="1">
      <alignment/>
    </xf>
    <xf numFmtId="38" fontId="4" fillId="12" borderId="61" xfId="0" applyNumberFormat="1" applyFont="1" applyFill="1" applyBorder="1" applyAlignment="1">
      <alignment/>
    </xf>
    <xf numFmtId="38" fontId="4" fillId="12" borderId="62" xfId="0" applyNumberFormat="1" applyFont="1" applyFill="1" applyBorder="1" applyAlignment="1">
      <alignment/>
    </xf>
    <xf numFmtId="38" fontId="4" fillId="12" borderId="63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/>
    </xf>
    <xf numFmtId="0" fontId="4" fillId="0" borderId="19" xfId="0" applyFont="1" applyFill="1" applyBorder="1" applyAlignment="1" quotePrefix="1">
      <alignment/>
    </xf>
    <xf numFmtId="180" fontId="4" fillId="0" borderId="65" xfId="0" applyNumberFormat="1" applyFont="1" applyFill="1" applyBorder="1" applyAlignment="1">
      <alignment/>
    </xf>
    <xf numFmtId="38" fontId="4" fillId="0" borderId="66" xfId="0" applyNumberFormat="1" applyFont="1" applyFill="1" applyBorder="1" applyAlignment="1">
      <alignment/>
    </xf>
    <xf numFmtId="0" fontId="4" fillId="6" borderId="26" xfId="0" applyFont="1" applyFill="1" applyBorder="1" applyAlignment="1">
      <alignment/>
    </xf>
    <xf numFmtId="38" fontId="4" fillId="6" borderId="26" xfId="0" applyNumberFormat="1" applyFont="1" applyFill="1" applyBorder="1" applyAlignment="1">
      <alignment/>
    </xf>
    <xf numFmtId="180" fontId="4" fillId="6" borderId="47" xfId="0" applyNumberFormat="1" applyFont="1" applyFill="1" applyBorder="1" applyAlignment="1">
      <alignment/>
    </xf>
    <xf numFmtId="38" fontId="4" fillId="6" borderId="35" xfId="0" applyNumberFormat="1" applyFont="1" applyFill="1" applyBorder="1" applyAlignment="1">
      <alignment/>
    </xf>
    <xf numFmtId="180" fontId="4" fillId="6" borderId="67" xfId="0" applyNumberFormat="1" applyFont="1" applyFill="1" applyBorder="1" applyAlignment="1">
      <alignment/>
    </xf>
    <xf numFmtId="180" fontId="4" fillId="6" borderId="68" xfId="0" applyNumberFormat="1" applyFont="1" applyFill="1" applyBorder="1" applyAlignment="1">
      <alignment/>
    </xf>
    <xf numFmtId="38" fontId="4" fillId="6" borderId="68" xfId="0" applyNumberFormat="1" applyFont="1" applyFill="1" applyBorder="1" applyAlignment="1">
      <alignment/>
    </xf>
    <xf numFmtId="38" fontId="4" fillId="6" borderId="69" xfId="0" applyNumberFormat="1" applyFont="1" applyFill="1" applyBorder="1" applyAlignment="1">
      <alignment/>
    </xf>
    <xf numFmtId="180" fontId="4" fillId="6" borderId="30" xfId="0" applyNumberFormat="1" applyFont="1" applyFill="1" applyBorder="1" applyAlignment="1">
      <alignment/>
    </xf>
    <xf numFmtId="38" fontId="4" fillId="6" borderId="57" xfId="0" applyNumberFormat="1" applyFont="1" applyFill="1" applyBorder="1" applyAlignment="1">
      <alignment/>
    </xf>
    <xf numFmtId="180" fontId="4" fillId="6" borderId="67" xfId="0" applyNumberFormat="1" applyFont="1" applyFill="1" applyBorder="1" applyAlignment="1">
      <alignment horizontal="right"/>
    </xf>
    <xf numFmtId="0" fontId="4" fillId="6" borderId="68" xfId="0" applyFont="1" applyFill="1" applyBorder="1" applyAlignment="1">
      <alignment horizontal="right"/>
    </xf>
    <xf numFmtId="38" fontId="4" fillId="6" borderId="27" xfId="0" applyNumberFormat="1" applyFont="1" applyFill="1" applyBorder="1" applyAlignment="1">
      <alignment/>
    </xf>
    <xf numFmtId="180" fontId="4" fillId="6" borderId="10" xfId="0" applyNumberFormat="1" applyFont="1" applyFill="1" applyBorder="1" applyAlignment="1">
      <alignment/>
    </xf>
    <xf numFmtId="38" fontId="4" fillId="6" borderId="28" xfId="0" applyNumberFormat="1" applyFont="1" applyFill="1" applyBorder="1" applyAlignment="1">
      <alignment/>
    </xf>
    <xf numFmtId="180" fontId="4" fillId="6" borderId="34" xfId="0" applyNumberFormat="1" applyFont="1" applyFill="1" applyBorder="1" applyAlignment="1">
      <alignment/>
    </xf>
    <xf numFmtId="180" fontId="4" fillId="6" borderId="27" xfId="0" applyNumberFormat="1" applyFont="1" applyFill="1" applyBorder="1" applyAlignment="1">
      <alignment/>
    </xf>
    <xf numFmtId="38" fontId="4" fillId="6" borderId="70" xfId="0" applyNumberFormat="1" applyFont="1" applyFill="1" applyBorder="1" applyAlignment="1">
      <alignment/>
    </xf>
    <xf numFmtId="180" fontId="4" fillId="6" borderId="54" xfId="0" applyNumberFormat="1" applyFont="1" applyFill="1" applyBorder="1" applyAlignment="1">
      <alignment/>
    </xf>
    <xf numFmtId="38" fontId="4" fillId="6" borderId="49" xfId="0" applyNumberFormat="1" applyFont="1" applyFill="1" applyBorder="1" applyAlignment="1">
      <alignment/>
    </xf>
    <xf numFmtId="0" fontId="4" fillId="6" borderId="71" xfId="0" applyFont="1" applyFill="1" applyBorder="1" applyAlignment="1">
      <alignment/>
    </xf>
    <xf numFmtId="38" fontId="4" fillId="6" borderId="72" xfId="0" applyNumberFormat="1" applyFont="1" applyFill="1" applyBorder="1" applyAlignment="1">
      <alignment/>
    </xf>
    <xf numFmtId="180" fontId="4" fillId="6" borderId="73" xfId="0" applyNumberFormat="1" applyFont="1" applyFill="1" applyBorder="1" applyAlignment="1">
      <alignment/>
    </xf>
    <xf numFmtId="38" fontId="4" fillId="6" borderId="74" xfId="0" applyNumberFormat="1" applyFont="1" applyFill="1" applyBorder="1" applyAlignment="1">
      <alignment/>
    </xf>
    <xf numFmtId="38" fontId="4" fillId="6" borderId="75" xfId="49" applyFont="1" applyFill="1" applyBorder="1" applyAlignment="1">
      <alignment/>
    </xf>
    <xf numFmtId="38" fontId="4" fillId="6" borderId="75" xfId="0" applyNumberFormat="1" applyFont="1" applyFill="1" applyBorder="1" applyAlignment="1">
      <alignment/>
    </xf>
    <xf numFmtId="38" fontId="4" fillId="6" borderId="76" xfId="0" applyNumberFormat="1" applyFont="1" applyFill="1" applyBorder="1" applyAlignment="1">
      <alignment/>
    </xf>
    <xf numFmtId="0" fontId="0" fillId="0" borderId="0" xfId="0" applyBorder="1" applyAlignment="1">
      <alignment/>
    </xf>
    <xf numFmtId="180" fontId="4" fillId="0" borderId="77" xfId="0" applyNumberFormat="1" applyFont="1" applyFill="1" applyBorder="1" applyAlignment="1">
      <alignment/>
    </xf>
    <xf numFmtId="38" fontId="4" fillId="10" borderId="26" xfId="0" applyNumberFormat="1" applyFont="1" applyFill="1" applyBorder="1" applyAlignment="1">
      <alignment/>
    </xf>
    <xf numFmtId="180" fontId="4" fillId="10" borderId="47" xfId="0" applyNumberFormat="1" applyFont="1" applyFill="1" applyBorder="1" applyAlignment="1">
      <alignment/>
    </xf>
    <xf numFmtId="37" fontId="4" fillId="0" borderId="78" xfId="0" applyNumberFormat="1" applyFont="1" applyFill="1" applyBorder="1" applyAlignment="1" applyProtection="1">
      <alignment horizontal="righ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68" xfId="0" applyFont="1" applyFill="1" applyBorder="1" applyAlignment="1" quotePrefix="1">
      <alignment/>
    </xf>
    <xf numFmtId="38" fontId="4" fillId="0" borderId="68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/>
    </xf>
    <xf numFmtId="38" fontId="4" fillId="0" borderId="35" xfId="0" applyNumberFormat="1" applyFont="1" applyFill="1" applyBorder="1" applyAlignment="1">
      <alignment/>
    </xf>
    <xf numFmtId="38" fontId="4" fillId="0" borderId="68" xfId="49" applyFont="1" applyFill="1" applyBorder="1" applyAlignment="1">
      <alignment/>
    </xf>
    <xf numFmtId="180" fontId="4" fillId="0" borderId="47" xfId="0" applyNumberFormat="1" applyFont="1" applyFill="1" applyBorder="1" applyAlignment="1">
      <alignment/>
    </xf>
    <xf numFmtId="38" fontId="4" fillId="0" borderId="79" xfId="0" applyNumberFormat="1" applyFont="1" applyFill="1" applyBorder="1" applyAlignment="1">
      <alignment/>
    </xf>
    <xf numFmtId="0" fontId="4" fillId="0" borderId="80" xfId="0" applyFont="1" applyFill="1" applyBorder="1" applyAlignment="1" quotePrefix="1">
      <alignment/>
    </xf>
    <xf numFmtId="38" fontId="4" fillId="0" borderId="80" xfId="0" applyNumberFormat="1" applyFont="1" applyFill="1" applyBorder="1" applyAlignment="1">
      <alignment/>
    </xf>
    <xf numFmtId="180" fontId="4" fillId="0" borderId="81" xfId="0" applyNumberFormat="1" applyFont="1" applyFill="1" applyBorder="1" applyAlignment="1">
      <alignment/>
    </xf>
    <xf numFmtId="38" fontId="4" fillId="0" borderId="82" xfId="0" applyNumberFormat="1" applyFont="1" applyFill="1" applyBorder="1" applyAlignment="1">
      <alignment/>
    </xf>
    <xf numFmtId="180" fontId="4" fillId="0" borderId="83" xfId="0" applyNumberFormat="1" applyFont="1" applyFill="1" applyBorder="1" applyAlignment="1">
      <alignment/>
    </xf>
    <xf numFmtId="38" fontId="4" fillId="0" borderId="83" xfId="49" applyFont="1" applyFill="1" applyBorder="1" applyAlignment="1">
      <alignment/>
    </xf>
    <xf numFmtId="38" fontId="4" fillId="0" borderId="83" xfId="0" applyNumberFormat="1" applyFont="1" applyFill="1" applyBorder="1" applyAlignment="1">
      <alignment/>
    </xf>
    <xf numFmtId="0" fontId="4" fillId="0" borderId="83" xfId="0" applyFont="1" applyFill="1" applyBorder="1" applyAlignment="1">
      <alignment horizontal="right"/>
    </xf>
    <xf numFmtId="180" fontId="4" fillId="0" borderId="84" xfId="0" applyNumberFormat="1" applyFont="1" applyFill="1" applyBorder="1" applyAlignment="1">
      <alignment/>
    </xf>
    <xf numFmtId="38" fontId="4" fillId="0" borderId="85" xfId="0" applyNumberFormat="1" applyFont="1" applyFill="1" applyBorder="1" applyAlignment="1">
      <alignment/>
    </xf>
    <xf numFmtId="180" fontId="4" fillId="0" borderId="70" xfId="0" applyNumberFormat="1" applyFont="1" applyFill="1" applyBorder="1" applyAlignment="1">
      <alignment/>
    </xf>
    <xf numFmtId="38" fontId="4" fillId="9" borderId="26" xfId="0" applyNumberFormat="1" applyFont="1" applyFill="1" applyBorder="1" applyAlignment="1">
      <alignment/>
    </xf>
    <xf numFmtId="180" fontId="4" fillId="9" borderId="47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3" borderId="26" xfId="0" applyFont="1" applyFill="1" applyBorder="1" applyAlignment="1">
      <alignment/>
    </xf>
    <xf numFmtId="38" fontId="4" fillId="3" borderId="26" xfId="0" applyNumberFormat="1" applyFont="1" applyFill="1" applyBorder="1" applyAlignment="1">
      <alignment/>
    </xf>
    <xf numFmtId="180" fontId="4" fillId="3" borderId="47" xfId="0" applyNumberFormat="1" applyFont="1" applyFill="1" applyBorder="1" applyAlignment="1">
      <alignment/>
    </xf>
    <xf numFmtId="38" fontId="4" fillId="3" borderId="35" xfId="0" applyNumberFormat="1" applyFont="1" applyFill="1" applyBorder="1" applyAlignment="1">
      <alignment/>
    </xf>
    <xf numFmtId="180" fontId="4" fillId="3" borderId="67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69" xfId="0" applyNumberFormat="1" applyFont="1" applyFill="1" applyBorder="1" applyAlignment="1">
      <alignment/>
    </xf>
    <xf numFmtId="180" fontId="4" fillId="3" borderId="30" xfId="0" applyNumberFormat="1" applyFont="1" applyFill="1" applyBorder="1" applyAlignment="1">
      <alignment/>
    </xf>
    <xf numFmtId="38" fontId="4" fillId="3" borderId="86" xfId="0" applyNumberFormat="1" applyFont="1" applyFill="1" applyBorder="1" applyAlignment="1">
      <alignment/>
    </xf>
    <xf numFmtId="0" fontId="4" fillId="9" borderId="36" xfId="0" applyFont="1" applyFill="1" applyBorder="1" applyAlignment="1" quotePrefix="1">
      <alignment/>
    </xf>
    <xf numFmtId="38" fontId="4" fillId="9" borderId="31" xfId="0" applyNumberFormat="1" applyFont="1" applyFill="1" applyBorder="1" applyAlignment="1">
      <alignment/>
    </xf>
    <xf numFmtId="38" fontId="4" fillId="9" borderId="33" xfId="0" applyNumberFormat="1" applyFont="1" applyFill="1" applyBorder="1" applyAlignment="1">
      <alignment/>
    </xf>
    <xf numFmtId="38" fontId="4" fillId="3" borderId="28" xfId="0" applyNumberFormat="1" applyFont="1" applyFill="1" applyBorder="1" applyAlignment="1">
      <alignment/>
    </xf>
    <xf numFmtId="38" fontId="4" fillId="3" borderId="27" xfId="49" applyFont="1" applyFill="1" applyBorder="1" applyAlignment="1">
      <alignment/>
    </xf>
    <xf numFmtId="38" fontId="4" fillId="3" borderId="27" xfId="0" applyNumberFormat="1" applyFont="1" applyFill="1" applyBorder="1" applyAlignment="1">
      <alignment/>
    </xf>
    <xf numFmtId="38" fontId="4" fillId="3" borderId="29" xfId="0" applyNumberFormat="1" applyFont="1" applyFill="1" applyBorder="1" applyAlignment="1">
      <alignment/>
    </xf>
    <xf numFmtId="0" fontId="4" fillId="9" borderId="87" xfId="0" applyFont="1" applyFill="1" applyBorder="1" applyAlignment="1" quotePrefix="1">
      <alignment/>
    </xf>
    <xf numFmtId="38" fontId="4" fillId="9" borderId="87" xfId="0" applyNumberFormat="1" applyFont="1" applyFill="1" applyBorder="1" applyAlignment="1">
      <alignment/>
    </xf>
    <xf numFmtId="38" fontId="4" fillId="9" borderId="88" xfId="0" applyNumberFormat="1" applyFont="1" applyFill="1" applyBorder="1" applyAlignment="1">
      <alignment/>
    </xf>
    <xf numFmtId="38" fontId="4" fillId="9" borderId="89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right"/>
    </xf>
    <xf numFmtId="180" fontId="4" fillId="0" borderId="67" xfId="0" applyNumberFormat="1" applyFont="1" applyFill="1" applyBorder="1" applyAlignment="1">
      <alignment/>
    </xf>
    <xf numFmtId="180" fontId="4" fillId="0" borderId="90" xfId="0" applyNumberFormat="1" applyFont="1" applyFill="1" applyBorder="1" applyAlignment="1">
      <alignment/>
    </xf>
    <xf numFmtId="56" fontId="4" fillId="0" borderId="0" xfId="0" applyNumberFormat="1" applyFont="1" applyBorder="1" applyAlignment="1" quotePrefix="1">
      <alignment vertical="center"/>
    </xf>
    <xf numFmtId="0" fontId="4" fillId="0" borderId="68" xfId="0" applyFont="1" applyFill="1" applyBorder="1" applyAlignment="1" quotePrefix="1">
      <alignment/>
    </xf>
    <xf numFmtId="38" fontId="4" fillId="0" borderId="68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right"/>
    </xf>
    <xf numFmtId="38" fontId="4" fillId="0" borderId="35" xfId="0" applyNumberFormat="1" applyFont="1" applyFill="1" applyBorder="1" applyAlignment="1">
      <alignment/>
    </xf>
    <xf numFmtId="0" fontId="4" fillId="35" borderId="26" xfId="0" applyFont="1" applyFill="1" applyBorder="1" applyAlignment="1">
      <alignment/>
    </xf>
    <xf numFmtId="38" fontId="4" fillId="35" borderId="26" xfId="0" applyNumberFormat="1" applyFont="1" applyFill="1" applyBorder="1" applyAlignment="1">
      <alignment/>
    </xf>
    <xf numFmtId="180" fontId="4" fillId="35" borderId="47" xfId="0" applyNumberFormat="1" applyFont="1" applyFill="1" applyBorder="1" applyAlignment="1">
      <alignment/>
    </xf>
    <xf numFmtId="38" fontId="4" fillId="35" borderId="28" xfId="0" applyNumberFormat="1" applyFont="1" applyFill="1" applyBorder="1" applyAlignment="1">
      <alignment/>
    </xf>
    <xf numFmtId="38" fontId="4" fillId="35" borderId="27" xfId="51" applyFont="1" applyFill="1" applyBorder="1" applyAlignment="1">
      <alignment/>
    </xf>
    <xf numFmtId="38" fontId="4" fillId="35" borderId="27" xfId="0" applyNumberFormat="1" applyFont="1" applyFill="1" applyBorder="1" applyAlignment="1">
      <alignment/>
    </xf>
    <xf numFmtId="38" fontId="4" fillId="35" borderId="29" xfId="0" applyNumberFormat="1" applyFont="1" applyFill="1" applyBorder="1" applyAlignment="1">
      <alignment/>
    </xf>
    <xf numFmtId="38" fontId="4" fillId="0" borderId="27" xfId="51" applyFont="1" applyFill="1" applyBorder="1" applyAlignment="1">
      <alignment/>
    </xf>
    <xf numFmtId="38" fontId="4" fillId="0" borderId="28" xfId="0" applyNumberFormat="1" applyFont="1" applyFill="1" applyBorder="1" applyAlignment="1">
      <alignment/>
    </xf>
    <xf numFmtId="0" fontId="4" fillId="0" borderId="83" xfId="0" applyFont="1" applyFill="1" applyBorder="1" applyAlignment="1" quotePrefix="1">
      <alignment/>
    </xf>
    <xf numFmtId="38" fontId="4" fillId="0" borderId="83" xfId="51" applyFont="1" applyFill="1" applyBorder="1" applyAlignment="1">
      <alignment/>
    </xf>
    <xf numFmtId="180" fontId="4" fillId="0" borderId="91" xfId="0" applyNumberFormat="1" applyFont="1" applyFill="1" applyBorder="1" applyAlignment="1">
      <alignment/>
    </xf>
    <xf numFmtId="0" fontId="4" fillId="4" borderId="26" xfId="0" applyFont="1" applyFill="1" applyBorder="1" applyAlignment="1">
      <alignment/>
    </xf>
    <xf numFmtId="38" fontId="4" fillId="4" borderId="26" xfId="0" applyNumberFormat="1" applyFont="1" applyFill="1" applyBorder="1" applyAlignment="1">
      <alignment/>
    </xf>
    <xf numFmtId="180" fontId="4" fillId="4" borderId="47" xfId="0" applyNumberFormat="1" applyFont="1" applyFill="1" applyBorder="1" applyAlignment="1">
      <alignment/>
    </xf>
    <xf numFmtId="38" fontId="4" fillId="4" borderId="35" xfId="0" applyNumberFormat="1" applyFont="1" applyFill="1" applyBorder="1" applyAlignment="1">
      <alignment/>
    </xf>
    <xf numFmtId="180" fontId="4" fillId="4" borderId="67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69" xfId="0" applyNumberFormat="1" applyFont="1" applyFill="1" applyBorder="1" applyAlignment="1">
      <alignment/>
    </xf>
    <xf numFmtId="180" fontId="4" fillId="4" borderId="30" xfId="0" applyNumberFormat="1" applyFont="1" applyFill="1" applyBorder="1" applyAlignment="1">
      <alignment/>
    </xf>
    <xf numFmtId="38" fontId="4" fillId="4" borderId="86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/>
    </xf>
    <xf numFmtId="38" fontId="4" fillId="10" borderId="31" xfId="0" applyNumberFormat="1" applyFont="1" applyFill="1" applyBorder="1" applyAlignment="1">
      <alignment/>
    </xf>
    <xf numFmtId="38" fontId="4" fillId="10" borderId="33" xfId="0" applyNumberFormat="1" applyFont="1" applyFill="1" applyBorder="1" applyAlignment="1">
      <alignment/>
    </xf>
    <xf numFmtId="38" fontId="4" fillId="4" borderId="28" xfId="0" applyNumberFormat="1" applyFont="1" applyFill="1" applyBorder="1" applyAlignment="1">
      <alignment/>
    </xf>
    <xf numFmtId="38" fontId="4" fillId="4" borderId="27" xfId="51" applyFont="1" applyFill="1" applyBorder="1" applyAlignment="1">
      <alignment/>
    </xf>
    <xf numFmtId="38" fontId="4" fillId="4" borderId="27" xfId="0" applyNumberFormat="1" applyFont="1" applyFill="1" applyBorder="1" applyAlignment="1">
      <alignment/>
    </xf>
    <xf numFmtId="38" fontId="4" fillId="4" borderId="29" xfId="0" applyNumberFormat="1" applyFont="1" applyFill="1" applyBorder="1" applyAlignment="1">
      <alignment/>
    </xf>
    <xf numFmtId="38" fontId="4" fillId="10" borderId="87" xfId="0" applyNumberFormat="1" applyFont="1" applyFill="1" applyBorder="1" applyAlignment="1">
      <alignment/>
    </xf>
    <xf numFmtId="38" fontId="4" fillId="10" borderId="88" xfId="0" applyNumberFormat="1" applyFont="1" applyFill="1" applyBorder="1" applyAlignment="1">
      <alignment/>
    </xf>
    <xf numFmtId="38" fontId="4" fillId="10" borderId="89" xfId="0" applyNumberFormat="1" applyFont="1" applyFill="1" applyBorder="1" applyAlignment="1">
      <alignment/>
    </xf>
    <xf numFmtId="0" fontId="4" fillId="7" borderId="26" xfId="0" applyFont="1" applyFill="1" applyBorder="1" applyAlignment="1">
      <alignment/>
    </xf>
    <xf numFmtId="38" fontId="4" fillId="7" borderId="26" xfId="0" applyNumberFormat="1" applyFont="1" applyFill="1" applyBorder="1" applyAlignment="1">
      <alignment/>
    </xf>
    <xf numFmtId="180" fontId="4" fillId="7" borderId="47" xfId="0" applyNumberFormat="1" applyFont="1" applyFill="1" applyBorder="1" applyAlignment="1">
      <alignment/>
    </xf>
    <xf numFmtId="38" fontId="4" fillId="7" borderId="35" xfId="0" applyNumberFormat="1" applyFont="1" applyFill="1" applyBorder="1" applyAlignment="1">
      <alignment/>
    </xf>
    <xf numFmtId="180" fontId="4" fillId="7" borderId="67" xfId="0" applyNumberFormat="1" applyFont="1" applyFill="1" applyBorder="1" applyAlignment="1">
      <alignment/>
    </xf>
    <xf numFmtId="180" fontId="4" fillId="7" borderId="68" xfId="0" applyNumberFormat="1" applyFont="1" applyFill="1" applyBorder="1" applyAlignment="1">
      <alignment/>
    </xf>
    <xf numFmtId="0" fontId="4" fillId="7" borderId="68" xfId="0" applyFont="1" applyFill="1" applyBorder="1" applyAlignment="1">
      <alignment horizontal="right"/>
    </xf>
    <xf numFmtId="38" fontId="4" fillId="7" borderId="68" xfId="0" applyNumberFormat="1" applyFont="1" applyFill="1" applyBorder="1" applyAlignment="1">
      <alignment/>
    </xf>
    <xf numFmtId="38" fontId="4" fillId="7" borderId="69" xfId="0" applyNumberFormat="1" applyFont="1" applyFill="1" applyBorder="1" applyAlignment="1">
      <alignment/>
    </xf>
    <xf numFmtId="180" fontId="4" fillId="7" borderId="30" xfId="0" applyNumberFormat="1" applyFont="1" applyFill="1" applyBorder="1" applyAlignment="1">
      <alignment/>
    </xf>
    <xf numFmtId="38" fontId="4" fillId="7" borderId="86" xfId="0" applyNumberFormat="1" applyFont="1" applyFill="1" applyBorder="1" applyAlignment="1">
      <alignment/>
    </xf>
    <xf numFmtId="180" fontId="4" fillId="7" borderId="92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/>
    </xf>
    <xf numFmtId="38" fontId="4" fillId="13" borderId="26" xfId="0" applyNumberFormat="1" applyFont="1" applyFill="1" applyBorder="1" applyAlignment="1">
      <alignment/>
    </xf>
    <xf numFmtId="180" fontId="4" fillId="13" borderId="47" xfId="0" applyNumberFormat="1" applyFont="1" applyFill="1" applyBorder="1" applyAlignment="1">
      <alignment/>
    </xf>
    <xf numFmtId="38" fontId="4" fillId="13" borderId="31" xfId="0" applyNumberFormat="1" applyFont="1" applyFill="1" applyBorder="1" applyAlignment="1">
      <alignment/>
    </xf>
    <xf numFmtId="38" fontId="4" fillId="13" borderId="33" xfId="0" applyNumberFormat="1" applyFont="1" applyFill="1" applyBorder="1" applyAlignment="1">
      <alignment/>
    </xf>
    <xf numFmtId="38" fontId="4" fillId="7" borderId="28" xfId="0" applyNumberFormat="1" applyFont="1" applyFill="1" applyBorder="1" applyAlignment="1">
      <alignment/>
    </xf>
    <xf numFmtId="38" fontId="4" fillId="7" borderId="27" xfId="51" applyFont="1" applyFill="1" applyBorder="1" applyAlignment="1">
      <alignment/>
    </xf>
    <xf numFmtId="38" fontId="4" fillId="7" borderId="27" xfId="0" applyNumberFormat="1" applyFont="1" applyFill="1" applyBorder="1" applyAlignment="1">
      <alignment/>
    </xf>
    <xf numFmtId="38" fontId="4" fillId="7" borderId="29" xfId="0" applyNumberFormat="1" applyFont="1" applyFill="1" applyBorder="1" applyAlignment="1">
      <alignment/>
    </xf>
    <xf numFmtId="0" fontId="4" fillId="13" borderId="13" xfId="0" applyFont="1" applyFill="1" applyBorder="1" applyAlignment="1" quotePrefix="1">
      <alignment/>
    </xf>
    <xf numFmtId="38" fontId="4" fillId="13" borderId="13" xfId="0" applyNumberFormat="1" applyFont="1" applyFill="1" applyBorder="1" applyAlignment="1">
      <alignment/>
    </xf>
    <xf numFmtId="180" fontId="4" fillId="13" borderId="93" xfId="0" applyNumberFormat="1" applyFont="1" applyFill="1" applyBorder="1" applyAlignment="1">
      <alignment/>
    </xf>
    <xf numFmtId="38" fontId="4" fillId="13" borderId="94" xfId="0" applyNumberFormat="1" applyFont="1" applyFill="1" applyBorder="1" applyAlignment="1">
      <alignment/>
    </xf>
    <xf numFmtId="38" fontId="4" fillId="13" borderId="15" xfId="0" applyNumberFormat="1" applyFont="1" applyFill="1" applyBorder="1" applyAlignment="1">
      <alignment/>
    </xf>
    <xf numFmtId="0" fontId="4" fillId="13" borderId="37" xfId="0" applyFont="1" applyFill="1" applyBorder="1" applyAlignment="1" quotePrefix="1">
      <alignment horizontal="center"/>
    </xf>
    <xf numFmtId="37" fontId="4" fillId="13" borderId="19" xfId="0" applyNumberFormat="1" applyFont="1" applyFill="1" applyBorder="1" applyAlignment="1" applyProtection="1">
      <alignment horizontal="right"/>
      <protection/>
    </xf>
    <xf numFmtId="180" fontId="4" fillId="13" borderId="95" xfId="0" applyNumberFormat="1" applyFont="1" applyFill="1" applyBorder="1" applyAlignment="1">
      <alignment horizontal="right"/>
    </xf>
    <xf numFmtId="37" fontId="4" fillId="13" borderId="39" xfId="0" applyNumberFormat="1" applyFont="1" applyFill="1" applyBorder="1" applyAlignment="1" applyProtection="1">
      <alignment horizontal="right"/>
      <protection/>
    </xf>
    <xf numFmtId="180" fontId="4" fillId="11" borderId="47" xfId="0" applyNumberFormat="1" applyFont="1" applyFill="1" applyBorder="1" applyAlignment="1">
      <alignment/>
    </xf>
    <xf numFmtId="0" fontId="4" fillId="10" borderId="11" xfId="0" applyFont="1" applyFill="1" applyBorder="1" applyAlignment="1">
      <alignment horizontal="center"/>
    </xf>
    <xf numFmtId="37" fontId="4" fillId="10" borderId="27" xfId="0" applyNumberFormat="1" applyFont="1" applyFill="1" applyBorder="1" applyAlignment="1" applyProtection="1">
      <alignment/>
      <protection/>
    </xf>
    <xf numFmtId="180" fontId="4" fillId="10" borderId="10" xfId="0" applyNumberFormat="1" applyFont="1" applyFill="1" applyBorder="1" applyAlignment="1">
      <alignment/>
    </xf>
    <xf numFmtId="37" fontId="4" fillId="10" borderId="96" xfId="0" applyNumberFormat="1" applyFont="1" applyFill="1" applyBorder="1" applyAlignment="1" applyProtection="1">
      <alignment/>
      <protection/>
    </xf>
    <xf numFmtId="0" fontId="4" fillId="13" borderId="97" xfId="0" applyFont="1" applyFill="1" applyBorder="1" applyAlignment="1">
      <alignment horizontal="center"/>
    </xf>
    <xf numFmtId="37" fontId="4" fillId="13" borderId="97" xfId="0" applyNumberFormat="1" applyFont="1" applyFill="1" applyBorder="1" applyAlignment="1" applyProtection="1">
      <alignment/>
      <protection/>
    </xf>
    <xf numFmtId="180" fontId="4" fillId="13" borderId="97" xfId="0" applyNumberFormat="1" applyFont="1" applyFill="1" applyBorder="1" applyAlignment="1">
      <alignment/>
    </xf>
    <xf numFmtId="0" fontId="0" fillId="0" borderId="98" xfId="0" applyBorder="1" applyAlignment="1">
      <alignment/>
    </xf>
    <xf numFmtId="38" fontId="4" fillId="0" borderId="99" xfId="0" applyNumberFormat="1" applyFont="1" applyFill="1" applyBorder="1" applyAlignment="1">
      <alignment/>
    </xf>
    <xf numFmtId="180" fontId="4" fillId="0" borderId="99" xfId="0" applyNumberFormat="1" applyFont="1" applyFill="1" applyBorder="1" applyAlignment="1">
      <alignment/>
    </xf>
    <xf numFmtId="38" fontId="4" fillId="0" borderId="100" xfId="0" applyNumberFormat="1" applyFont="1" applyFill="1" applyBorder="1" applyAlignment="1">
      <alignment/>
    </xf>
    <xf numFmtId="180" fontId="4" fillId="0" borderId="101" xfId="0" applyNumberFormat="1" applyFont="1" applyFill="1" applyBorder="1" applyAlignment="1">
      <alignment/>
    </xf>
    <xf numFmtId="38" fontId="4" fillId="0" borderId="99" xfId="51" applyFont="1" applyFill="1" applyBorder="1" applyAlignment="1">
      <alignment/>
    </xf>
    <xf numFmtId="0" fontId="4" fillId="0" borderId="99" xfId="0" applyFont="1" applyFill="1" applyBorder="1" applyAlignment="1">
      <alignment horizontal="right"/>
    </xf>
    <xf numFmtId="180" fontId="4" fillId="0" borderId="102" xfId="0" applyNumberFormat="1" applyFont="1" applyFill="1" applyBorder="1" applyAlignment="1">
      <alignment/>
    </xf>
    <xf numFmtId="38" fontId="4" fillId="0" borderId="103" xfId="0" applyNumberFormat="1" applyFont="1" applyFill="1" applyBorder="1" applyAlignment="1">
      <alignment/>
    </xf>
    <xf numFmtId="0" fontId="4" fillId="0" borderId="99" xfId="0" applyFont="1" applyFill="1" applyBorder="1" applyAlignment="1" quotePrefix="1">
      <alignment horizontal="left"/>
    </xf>
    <xf numFmtId="0" fontId="4" fillId="0" borderId="104" xfId="0" applyFont="1" applyFill="1" applyBorder="1" applyAlignment="1" quotePrefix="1">
      <alignment horizontal="center"/>
    </xf>
    <xf numFmtId="38" fontId="4" fillId="0" borderId="104" xfId="0" applyNumberFormat="1" applyFont="1" applyFill="1" applyBorder="1" applyAlignment="1">
      <alignment/>
    </xf>
    <xf numFmtId="180" fontId="4" fillId="0" borderId="104" xfId="0" applyNumberFormat="1" applyFont="1" applyFill="1" applyBorder="1" applyAlignment="1">
      <alignment/>
    </xf>
    <xf numFmtId="38" fontId="4" fillId="0" borderId="105" xfId="0" applyNumberFormat="1" applyFont="1" applyFill="1" applyBorder="1" applyAlignment="1">
      <alignment/>
    </xf>
    <xf numFmtId="180" fontId="4" fillId="0" borderId="106" xfId="0" applyNumberFormat="1" applyFont="1" applyFill="1" applyBorder="1" applyAlignment="1">
      <alignment/>
    </xf>
    <xf numFmtId="38" fontId="4" fillId="0" borderId="104" xfId="51" applyFont="1" applyFill="1" applyBorder="1" applyAlignment="1">
      <alignment/>
    </xf>
    <xf numFmtId="0" fontId="4" fillId="0" borderId="104" xfId="0" applyFont="1" applyFill="1" applyBorder="1" applyAlignment="1">
      <alignment horizontal="right"/>
    </xf>
    <xf numFmtId="180" fontId="4" fillId="0" borderId="107" xfId="0" applyNumberFormat="1" applyFont="1" applyFill="1" applyBorder="1" applyAlignment="1">
      <alignment/>
    </xf>
    <xf numFmtId="38" fontId="4" fillId="0" borderId="108" xfId="0" applyNumberFormat="1" applyFont="1" applyFill="1" applyBorder="1" applyAlignment="1">
      <alignment/>
    </xf>
    <xf numFmtId="0" fontId="4" fillId="5" borderId="27" xfId="0" applyFont="1" applyFill="1" applyBorder="1" applyAlignment="1">
      <alignment/>
    </xf>
    <xf numFmtId="38" fontId="4" fillId="5" borderId="27" xfId="0" applyNumberFormat="1" applyFont="1" applyFill="1" applyBorder="1" applyAlignment="1">
      <alignment/>
    </xf>
    <xf numFmtId="180" fontId="4" fillId="5" borderId="10" xfId="0" applyNumberFormat="1" applyFont="1" applyFill="1" applyBorder="1" applyAlignment="1">
      <alignment/>
    </xf>
    <xf numFmtId="38" fontId="4" fillId="5" borderId="28" xfId="0" applyNumberFormat="1" applyFont="1" applyFill="1" applyBorder="1" applyAlignment="1">
      <alignment/>
    </xf>
    <xf numFmtId="180" fontId="4" fillId="5" borderId="34" xfId="0" applyNumberFormat="1" applyFont="1" applyFill="1" applyBorder="1" applyAlignment="1">
      <alignment/>
    </xf>
    <xf numFmtId="180" fontId="4" fillId="5" borderId="27" xfId="0" applyNumberFormat="1" applyFont="1" applyFill="1" applyBorder="1" applyAlignment="1">
      <alignment/>
    </xf>
    <xf numFmtId="0" fontId="4" fillId="5" borderId="27" xfId="0" applyFont="1" applyFill="1" applyBorder="1" applyAlignment="1">
      <alignment horizontal="right"/>
    </xf>
    <xf numFmtId="38" fontId="4" fillId="5" borderId="70" xfId="0" applyNumberFormat="1" applyFont="1" applyFill="1" applyBorder="1" applyAlignment="1">
      <alignment/>
    </xf>
    <xf numFmtId="180" fontId="4" fillId="5" borderId="54" xfId="0" applyNumberFormat="1" applyFont="1" applyFill="1" applyBorder="1" applyAlignment="1">
      <alignment/>
    </xf>
    <xf numFmtId="38" fontId="4" fillId="5" borderId="109" xfId="0" applyNumberFormat="1" applyFont="1" applyFill="1" applyBorder="1" applyAlignment="1">
      <alignment/>
    </xf>
    <xf numFmtId="0" fontId="4" fillId="0" borderId="110" xfId="0" applyFont="1" applyFill="1" applyBorder="1" applyAlignment="1" quotePrefix="1">
      <alignment horizontal="center"/>
    </xf>
    <xf numFmtId="38" fontId="4" fillId="0" borderId="110" xfId="0" applyNumberFormat="1" applyFont="1" applyFill="1" applyBorder="1" applyAlignment="1">
      <alignment/>
    </xf>
    <xf numFmtId="180" fontId="4" fillId="0" borderId="110" xfId="0" applyNumberFormat="1" applyFont="1" applyFill="1" applyBorder="1" applyAlignment="1">
      <alignment/>
    </xf>
    <xf numFmtId="38" fontId="4" fillId="0" borderId="111" xfId="0" applyNumberFormat="1" applyFont="1" applyFill="1" applyBorder="1" applyAlignment="1">
      <alignment/>
    </xf>
    <xf numFmtId="180" fontId="4" fillId="0" borderId="112" xfId="0" applyNumberFormat="1" applyFont="1" applyFill="1" applyBorder="1" applyAlignment="1">
      <alignment/>
    </xf>
    <xf numFmtId="38" fontId="4" fillId="0" borderId="110" xfId="51" applyFont="1" applyFill="1" applyBorder="1" applyAlignment="1">
      <alignment/>
    </xf>
    <xf numFmtId="0" fontId="4" fillId="0" borderId="110" xfId="0" applyFont="1" applyFill="1" applyBorder="1" applyAlignment="1">
      <alignment horizontal="right"/>
    </xf>
    <xf numFmtId="180" fontId="4" fillId="0" borderId="113" xfId="0" applyNumberFormat="1" applyFont="1" applyFill="1" applyBorder="1" applyAlignment="1">
      <alignment/>
    </xf>
    <xf numFmtId="38" fontId="4" fillId="0" borderId="114" xfId="0" applyNumberFormat="1" applyFont="1" applyFill="1" applyBorder="1" applyAlignment="1">
      <alignment/>
    </xf>
    <xf numFmtId="38" fontId="4" fillId="11" borderId="19" xfId="0" applyNumberFormat="1" applyFont="1" applyFill="1" applyBorder="1" applyAlignment="1">
      <alignment/>
    </xf>
    <xf numFmtId="180" fontId="4" fillId="11" borderId="11" xfId="0" applyNumberFormat="1" applyFont="1" applyFill="1" applyBorder="1" applyAlignment="1">
      <alignment/>
    </xf>
    <xf numFmtId="38" fontId="4" fillId="11" borderId="115" xfId="0" applyNumberFormat="1" applyFont="1" applyFill="1" applyBorder="1" applyAlignment="1">
      <alignment/>
    </xf>
    <xf numFmtId="38" fontId="4" fillId="11" borderId="96" xfId="0" applyNumberFormat="1" applyFont="1" applyFill="1" applyBorder="1" applyAlignment="1">
      <alignment/>
    </xf>
    <xf numFmtId="38" fontId="4" fillId="0" borderId="116" xfId="0" applyNumberFormat="1" applyFont="1" applyFill="1" applyBorder="1" applyAlignment="1">
      <alignment/>
    </xf>
    <xf numFmtId="180" fontId="4" fillId="0" borderId="116" xfId="0" applyNumberFormat="1" applyFont="1" applyFill="1" applyBorder="1" applyAlignment="1">
      <alignment/>
    </xf>
    <xf numFmtId="38" fontId="4" fillId="0" borderId="117" xfId="0" applyNumberFormat="1" applyFont="1" applyFill="1" applyBorder="1" applyAlignment="1">
      <alignment/>
    </xf>
    <xf numFmtId="180" fontId="4" fillId="0" borderId="118" xfId="0" applyNumberFormat="1" applyFont="1" applyFill="1" applyBorder="1" applyAlignment="1">
      <alignment/>
    </xf>
    <xf numFmtId="38" fontId="4" fillId="0" borderId="116" xfId="51" applyFont="1" applyFill="1" applyBorder="1" applyAlignment="1">
      <alignment/>
    </xf>
    <xf numFmtId="180" fontId="4" fillId="0" borderId="119" xfId="0" applyNumberFormat="1" applyFont="1" applyFill="1" applyBorder="1" applyAlignment="1">
      <alignment/>
    </xf>
    <xf numFmtId="38" fontId="4" fillId="0" borderId="120" xfId="0" applyNumberFormat="1" applyFont="1" applyFill="1" applyBorder="1" applyAlignment="1">
      <alignment/>
    </xf>
    <xf numFmtId="0" fontId="4" fillId="0" borderId="104" xfId="0" applyFont="1" applyFill="1" applyBorder="1" applyAlignment="1" quotePrefix="1">
      <alignment/>
    </xf>
    <xf numFmtId="182" fontId="4" fillId="0" borderId="104" xfId="0" applyNumberFormat="1" applyFont="1" applyFill="1" applyBorder="1" applyAlignment="1">
      <alignment horizontal="right"/>
    </xf>
    <xf numFmtId="0" fontId="4" fillId="0" borderId="110" xfId="0" applyFont="1" applyFill="1" applyBorder="1" applyAlignment="1" quotePrefix="1">
      <alignment/>
    </xf>
    <xf numFmtId="182" fontId="4" fillId="0" borderId="110" xfId="0" applyNumberFormat="1" applyFont="1" applyFill="1" applyBorder="1" applyAlignment="1">
      <alignment horizontal="right"/>
    </xf>
    <xf numFmtId="38" fontId="4" fillId="0" borderId="115" xfId="0" applyNumberFormat="1" applyFont="1" applyFill="1" applyBorder="1" applyAlignment="1">
      <alignment/>
    </xf>
    <xf numFmtId="38" fontId="4" fillId="0" borderId="19" xfId="51" applyFont="1" applyFill="1" applyBorder="1" applyAlignment="1">
      <alignment/>
    </xf>
    <xf numFmtId="38" fontId="4" fillId="7" borderId="121" xfId="0" applyNumberFormat="1" applyFont="1" applyFill="1" applyBorder="1" applyAlignment="1">
      <alignment/>
    </xf>
    <xf numFmtId="180" fontId="4" fillId="7" borderId="56" xfId="0" applyNumberFormat="1" applyFont="1" applyFill="1" applyBorder="1" applyAlignment="1">
      <alignment/>
    </xf>
    <xf numFmtId="0" fontId="4" fillId="5" borderId="26" xfId="0" applyFont="1" applyFill="1" applyBorder="1" applyAlignment="1">
      <alignment/>
    </xf>
    <xf numFmtId="38" fontId="4" fillId="5" borderId="26" xfId="0" applyNumberFormat="1" applyFont="1" applyFill="1" applyBorder="1" applyAlignment="1">
      <alignment/>
    </xf>
    <xf numFmtId="180" fontId="4" fillId="5" borderId="47" xfId="0" applyNumberFormat="1" applyFont="1" applyFill="1" applyBorder="1" applyAlignment="1">
      <alignment/>
    </xf>
    <xf numFmtId="38" fontId="4" fillId="5" borderId="27" xfId="51" applyFont="1" applyFill="1" applyBorder="1" applyAlignment="1">
      <alignment/>
    </xf>
    <xf numFmtId="0" fontId="4" fillId="5" borderId="68" xfId="0" applyFont="1" applyFill="1" applyBorder="1" applyAlignment="1">
      <alignment horizontal="right"/>
    </xf>
    <xf numFmtId="38" fontId="4" fillId="5" borderId="29" xfId="0" applyNumberFormat="1" applyFont="1" applyFill="1" applyBorder="1" applyAlignment="1">
      <alignment/>
    </xf>
    <xf numFmtId="180" fontId="4" fillId="5" borderId="68" xfId="0" applyNumberFormat="1" applyFont="1" applyFill="1" applyBorder="1" applyAlignment="1">
      <alignment/>
    </xf>
    <xf numFmtId="0" fontId="4" fillId="11" borderId="13" xfId="0" applyFont="1" applyFill="1" applyBorder="1" applyAlignment="1" quotePrefix="1">
      <alignment/>
    </xf>
    <xf numFmtId="38" fontId="4" fillId="11" borderId="13" xfId="0" applyNumberFormat="1" applyFont="1" applyFill="1" applyBorder="1" applyAlignment="1">
      <alignment/>
    </xf>
    <xf numFmtId="180" fontId="4" fillId="11" borderId="93" xfId="0" applyNumberFormat="1" applyFont="1" applyFill="1" applyBorder="1" applyAlignment="1">
      <alignment/>
    </xf>
    <xf numFmtId="38" fontId="4" fillId="11" borderId="94" xfId="0" applyNumberFormat="1" applyFont="1" applyFill="1" applyBorder="1" applyAlignment="1">
      <alignment/>
    </xf>
    <xf numFmtId="38" fontId="4" fillId="11" borderId="15" xfId="0" applyNumberFormat="1" applyFont="1" applyFill="1" applyBorder="1" applyAlignment="1">
      <alignment/>
    </xf>
    <xf numFmtId="180" fontId="4" fillId="11" borderId="122" xfId="0" applyNumberFormat="1" applyFont="1" applyFill="1" applyBorder="1" applyAlignment="1">
      <alignment/>
    </xf>
    <xf numFmtId="0" fontId="4" fillId="11" borderId="37" xfId="0" applyFont="1" applyFill="1" applyBorder="1" applyAlignment="1" quotePrefix="1">
      <alignment horizontal="center"/>
    </xf>
    <xf numFmtId="37" fontId="4" fillId="11" borderId="19" xfId="0" applyNumberFormat="1" applyFont="1" applyFill="1" applyBorder="1" applyAlignment="1" applyProtection="1">
      <alignment horizontal="right"/>
      <protection/>
    </xf>
    <xf numFmtId="180" fontId="4" fillId="11" borderId="95" xfId="0" applyNumberFormat="1" applyFont="1" applyFill="1" applyBorder="1" applyAlignment="1">
      <alignment horizontal="right"/>
    </xf>
    <xf numFmtId="180" fontId="4" fillId="11" borderId="123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180" fontId="4" fillId="13" borderId="123" xfId="0" applyNumberFormat="1" applyFont="1" applyFill="1" applyBorder="1" applyAlignment="1">
      <alignment horizontal="right"/>
    </xf>
    <xf numFmtId="180" fontId="4" fillId="12" borderId="68" xfId="0" applyNumberFormat="1" applyFont="1" applyFill="1" applyBorder="1" applyAlignment="1">
      <alignment horizontal="right"/>
    </xf>
    <xf numFmtId="180" fontId="4" fillId="0" borderId="124" xfId="0" applyNumberFormat="1" applyFont="1" applyFill="1" applyBorder="1" applyAlignment="1">
      <alignment/>
    </xf>
    <xf numFmtId="180" fontId="4" fillId="6" borderId="75" xfId="0" applyNumberFormat="1" applyFont="1" applyFill="1" applyBorder="1" applyAlignment="1">
      <alignment/>
    </xf>
    <xf numFmtId="180" fontId="4" fillId="12" borderId="62" xfId="0" applyNumberFormat="1" applyFont="1" applyFill="1" applyBorder="1" applyAlignment="1">
      <alignment/>
    </xf>
    <xf numFmtId="180" fontId="4" fillId="9" borderId="68" xfId="0" applyNumberFormat="1" applyFont="1" applyFill="1" applyBorder="1" applyAlignment="1">
      <alignment/>
    </xf>
    <xf numFmtId="180" fontId="4" fillId="35" borderId="68" xfId="0" applyNumberFormat="1" applyFont="1" applyFill="1" applyBorder="1" applyAlignment="1">
      <alignment/>
    </xf>
    <xf numFmtId="180" fontId="4" fillId="13" borderId="68" xfId="0" applyNumberFormat="1" applyFont="1" applyFill="1" applyBorder="1" applyAlignment="1">
      <alignment/>
    </xf>
    <xf numFmtId="180" fontId="4" fillId="13" borderId="122" xfId="0" applyNumberFormat="1" applyFont="1" applyFill="1" applyBorder="1" applyAlignment="1">
      <alignment/>
    </xf>
    <xf numFmtId="180" fontId="4" fillId="11" borderId="19" xfId="0" applyNumberFormat="1" applyFont="1" applyFill="1" applyBorder="1" applyAlignment="1">
      <alignment/>
    </xf>
    <xf numFmtId="180" fontId="4" fillId="10" borderId="27" xfId="0" applyNumberFormat="1" applyFont="1" applyFill="1" applyBorder="1" applyAlignment="1">
      <alignment/>
    </xf>
    <xf numFmtId="180" fontId="4" fillId="13" borderId="72" xfId="0" applyNumberFormat="1" applyFont="1" applyFill="1" applyBorder="1" applyAlignment="1">
      <alignment/>
    </xf>
    <xf numFmtId="0" fontId="4" fillId="10" borderId="13" xfId="0" applyFont="1" applyFill="1" applyBorder="1" applyAlignment="1" quotePrefix="1">
      <alignment/>
    </xf>
    <xf numFmtId="38" fontId="4" fillId="10" borderId="13" xfId="0" applyNumberFormat="1" applyFont="1" applyFill="1" applyBorder="1" applyAlignment="1">
      <alignment/>
    </xf>
    <xf numFmtId="0" fontId="4" fillId="0" borderId="125" xfId="0" applyFont="1" applyFill="1" applyBorder="1" applyAlignment="1" quotePrefix="1">
      <alignment/>
    </xf>
    <xf numFmtId="38" fontId="4" fillId="0" borderId="125" xfId="0" applyNumberFormat="1" applyFont="1" applyFill="1" applyBorder="1" applyAlignment="1">
      <alignment/>
    </xf>
    <xf numFmtId="180" fontId="4" fillId="0" borderId="125" xfId="0" applyNumberFormat="1" applyFont="1" applyFill="1" applyBorder="1" applyAlignment="1">
      <alignment/>
    </xf>
    <xf numFmtId="38" fontId="4" fillId="0" borderId="126" xfId="0" applyNumberFormat="1" applyFont="1" applyFill="1" applyBorder="1" applyAlignment="1">
      <alignment/>
    </xf>
    <xf numFmtId="38" fontId="4" fillId="0" borderId="125" xfId="5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38" fontId="4" fillId="0" borderId="128" xfId="0" applyNumberFormat="1" applyFont="1" applyFill="1" applyBorder="1" applyAlignment="1">
      <alignment/>
    </xf>
    <xf numFmtId="37" fontId="4" fillId="11" borderId="39" xfId="0" applyNumberFormat="1" applyFont="1" applyFill="1" applyBorder="1" applyAlignment="1" applyProtection="1">
      <alignment/>
      <protection/>
    </xf>
    <xf numFmtId="180" fontId="4" fillId="11" borderId="75" xfId="0" applyNumberFormat="1" applyFont="1" applyFill="1" applyBorder="1" applyAlignment="1">
      <alignment/>
    </xf>
    <xf numFmtId="37" fontId="4" fillId="13" borderId="129" xfId="0" applyNumberFormat="1" applyFont="1" applyFill="1" applyBorder="1" applyAlignment="1" applyProtection="1">
      <alignment/>
      <protection/>
    </xf>
    <xf numFmtId="180" fontId="4" fillId="13" borderId="130" xfId="0" applyNumberFormat="1" applyFont="1" applyFill="1" applyBorder="1" applyAlignment="1">
      <alignment/>
    </xf>
    <xf numFmtId="37" fontId="4" fillId="11" borderId="17" xfId="0" applyNumberFormat="1" applyFont="1" applyFill="1" applyBorder="1" applyAlignment="1" applyProtection="1">
      <alignment/>
      <protection/>
    </xf>
    <xf numFmtId="0" fontId="4" fillId="11" borderId="131" xfId="0" applyFont="1" applyFill="1" applyBorder="1" applyAlignment="1">
      <alignment horizontal="center"/>
    </xf>
    <xf numFmtId="38" fontId="4" fillId="36" borderId="27" xfId="0" applyNumberFormat="1" applyFont="1" applyFill="1" applyBorder="1" applyAlignment="1">
      <alignment/>
    </xf>
    <xf numFmtId="180" fontId="4" fillId="36" borderId="10" xfId="0" applyNumberFormat="1" applyFont="1" applyFill="1" applyBorder="1" applyAlignment="1">
      <alignment/>
    </xf>
    <xf numFmtId="38" fontId="4" fillId="36" borderId="0" xfId="0" applyNumberFormat="1" applyFont="1" applyFill="1" applyBorder="1" applyAlignment="1">
      <alignment/>
    </xf>
    <xf numFmtId="0" fontId="4" fillId="36" borderId="27" xfId="0" applyFont="1" applyFill="1" applyBorder="1" applyAlignment="1">
      <alignment/>
    </xf>
    <xf numFmtId="38" fontId="4" fillId="36" borderId="28" xfId="0" applyNumberFormat="1" applyFont="1" applyFill="1" applyBorder="1" applyAlignment="1">
      <alignment/>
    </xf>
    <xf numFmtId="180" fontId="4" fillId="36" borderId="53" xfId="0" applyNumberFormat="1" applyFont="1" applyFill="1" applyBorder="1" applyAlignment="1">
      <alignment/>
    </xf>
    <xf numFmtId="180" fontId="4" fillId="36" borderId="27" xfId="0" applyNumberFormat="1" applyFont="1" applyFill="1" applyBorder="1" applyAlignment="1">
      <alignment/>
    </xf>
    <xf numFmtId="0" fontId="4" fillId="36" borderId="27" xfId="0" applyFont="1" applyFill="1" applyBorder="1" applyAlignment="1">
      <alignment horizontal="right"/>
    </xf>
    <xf numFmtId="38" fontId="4" fillId="36" borderId="70" xfId="0" applyNumberFormat="1" applyFont="1" applyFill="1" applyBorder="1" applyAlignment="1">
      <alignment/>
    </xf>
    <xf numFmtId="180" fontId="4" fillId="36" borderId="54" xfId="0" applyNumberFormat="1" applyFont="1" applyFill="1" applyBorder="1" applyAlignment="1">
      <alignment/>
    </xf>
    <xf numFmtId="38" fontId="4" fillId="36" borderId="109" xfId="0" applyNumberFormat="1" applyFont="1" applyFill="1" applyBorder="1" applyAlignment="1">
      <alignment/>
    </xf>
    <xf numFmtId="180" fontId="4" fillId="36" borderId="34" xfId="0" applyNumberFormat="1" applyFont="1" applyFill="1" applyBorder="1" applyAlignment="1">
      <alignment/>
    </xf>
    <xf numFmtId="0" fontId="4" fillId="11" borderId="36" xfId="0" applyFont="1" applyFill="1" applyBorder="1" applyAlignment="1" quotePrefix="1">
      <alignment/>
    </xf>
    <xf numFmtId="0" fontId="4" fillId="0" borderId="116" xfId="0" applyFont="1" applyFill="1" applyBorder="1" applyAlignment="1" quotePrefix="1">
      <alignment/>
    </xf>
    <xf numFmtId="0" fontId="4" fillId="0" borderId="116" xfId="0" applyFont="1" applyFill="1" applyBorder="1" applyAlignment="1">
      <alignment horizontal="right"/>
    </xf>
    <xf numFmtId="180" fontId="4" fillId="37" borderId="47" xfId="0" applyNumberFormat="1" applyFont="1" applyFill="1" applyBorder="1" applyAlignment="1">
      <alignment/>
    </xf>
    <xf numFmtId="180" fontId="4" fillId="37" borderId="68" xfId="0" applyNumberFormat="1" applyFont="1" applyFill="1" applyBorder="1" applyAlignment="1">
      <alignment/>
    </xf>
    <xf numFmtId="37" fontId="4" fillId="11" borderId="123" xfId="0" applyNumberFormat="1" applyFont="1" applyFill="1" applyBorder="1" applyAlignment="1" applyProtection="1">
      <alignment horizontal="right"/>
      <protection/>
    </xf>
    <xf numFmtId="180" fontId="4" fillId="11" borderId="132" xfId="0" applyNumberFormat="1" applyFont="1" applyFill="1" applyBorder="1" applyAlignment="1">
      <alignment horizontal="right"/>
    </xf>
    <xf numFmtId="0" fontId="4" fillId="38" borderId="19" xfId="0" applyFont="1" applyFill="1" applyBorder="1" applyAlignment="1" quotePrefix="1">
      <alignment/>
    </xf>
    <xf numFmtId="38" fontId="4" fillId="38" borderId="19" xfId="0" applyNumberFormat="1" applyFont="1" applyFill="1" applyBorder="1" applyAlignment="1">
      <alignment/>
    </xf>
    <xf numFmtId="180" fontId="4" fillId="38" borderId="11" xfId="0" applyNumberFormat="1" applyFont="1" applyFill="1" applyBorder="1" applyAlignment="1">
      <alignment/>
    </xf>
    <xf numFmtId="38" fontId="4" fillId="38" borderId="115" xfId="0" applyNumberFormat="1" applyFont="1" applyFill="1" applyBorder="1" applyAlignment="1">
      <alignment/>
    </xf>
    <xf numFmtId="38" fontId="4" fillId="38" borderId="96" xfId="0" applyNumberFormat="1" applyFont="1" applyFill="1" applyBorder="1" applyAlignment="1">
      <alignment/>
    </xf>
    <xf numFmtId="180" fontId="4" fillId="38" borderId="19" xfId="0" applyNumberFormat="1" applyFont="1" applyFill="1" applyBorder="1" applyAlignment="1">
      <alignment/>
    </xf>
    <xf numFmtId="0" fontId="4" fillId="10" borderId="37" xfId="0" applyFont="1" applyFill="1" applyBorder="1" applyAlignment="1" quotePrefix="1">
      <alignment horizontal="center"/>
    </xf>
    <xf numFmtId="37" fontId="4" fillId="10" borderId="19" xfId="0" applyNumberFormat="1" applyFont="1" applyFill="1" applyBorder="1" applyAlignment="1" applyProtection="1">
      <alignment horizontal="right"/>
      <protection/>
    </xf>
    <xf numFmtId="180" fontId="4" fillId="10" borderId="95" xfId="0" applyNumberFormat="1" applyFont="1" applyFill="1" applyBorder="1" applyAlignment="1">
      <alignment horizontal="right"/>
    </xf>
    <xf numFmtId="37" fontId="4" fillId="10" borderId="39" xfId="0" applyNumberFormat="1" applyFont="1" applyFill="1" applyBorder="1" applyAlignment="1" applyProtection="1">
      <alignment horizontal="right"/>
      <protection/>
    </xf>
    <xf numFmtId="180" fontId="4" fillId="10" borderId="123" xfId="0" applyNumberFormat="1" applyFont="1" applyFill="1" applyBorder="1" applyAlignment="1">
      <alignment horizontal="right"/>
    </xf>
    <xf numFmtId="38" fontId="4" fillId="4" borderId="67" xfId="0" applyNumberFormat="1" applyFont="1" applyFill="1" applyBorder="1" applyAlignment="1">
      <alignment/>
    </xf>
    <xf numFmtId="180" fontId="4" fillId="4" borderId="92" xfId="0" applyNumberFormat="1" applyFont="1" applyFill="1" applyBorder="1" applyAlignment="1">
      <alignment/>
    </xf>
    <xf numFmtId="38" fontId="4" fillId="5" borderId="35" xfId="0" applyNumberFormat="1" applyFont="1" applyFill="1" applyBorder="1" applyAlignment="1">
      <alignment/>
    </xf>
    <xf numFmtId="180" fontId="4" fillId="5" borderId="56" xfId="0" applyNumberFormat="1" applyFont="1" applyFill="1" applyBorder="1" applyAlignment="1">
      <alignment/>
    </xf>
    <xf numFmtId="38" fontId="4" fillId="5" borderId="121" xfId="0" applyNumberFormat="1" applyFont="1" applyFill="1" applyBorder="1" applyAlignment="1">
      <alignment/>
    </xf>
    <xf numFmtId="38" fontId="4" fillId="5" borderId="68" xfId="0" applyNumberFormat="1" applyFont="1" applyFill="1" applyBorder="1" applyAlignment="1">
      <alignment/>
    </xf>
    <xf numFmtId="38" fontId="4" fillId="5" borderId="69" xfId="0" applyNumberFormat="1" applyFont="1" applyFill="1" applyBorder="1" applyAlignment="1">
      <alignment/>
    </xf>
    <xf numFmtId="180" fontId="4" fillId="5" borderId="30" xfId="0" applyNumberFormat="1" applyFont="1" applyFill="1" applyBorder="1" applyAlignment="1">
      <alignment/>
    </xf>
    <xf numFmtId="38" fontId="4" fillId="5" borderId="86" xfId="0" applyNumberFormat="1" applyFont="1" applyFill="1" applyBorder="1" applyAlignment="1">
      <alignment/>
    </xf>
    <xf numFmtId="180" fontId="4" fillId="5" borderId="92" xfId="0" applyNumberFormat="1" applyFont="1" applyFill="1" applyBorder="1" applyAlignment="1">
      <alignment/>
    </xf>
    <xf numFmtId="0" fontId="4" fillId="36" borderId="26" xfId="0" applyFont="1" applyFill="1" applyBorder="1" applyAlignment="1">
      <alignment/>
    </xf>
    <xf numFmtId="38" fontId="4" fillId="36" borderId="26" xfId="0" applyNumberFormat="1" applyFont="1" applyFill="1" applyBorder="1" applyAlignment="1">
      <alignment/>
    </xf>
    <xf numFmtId="38" fontId="4" fillId="36" borderId="27" xfId="51" applyFont="1" applyFill="1" applyBorder="1" applyAlignment="1">
      <alignment/>
    </xf>
    <xf numFmtId="0" fontId="4" fillId="36" borderId="68" xfId="0" applyFont="1" applyFill="1" applyBorder="1" applyAlignment="1">
      <alignment horizontal="right"/>
    </xf>
    <xf numFmtId="38" fontId="4" fillId="36" borderId="29" xfId="0" applyNumberFormat="1" applyFont="1" applyFill="1" applyBorder="1" applyAlignment="1">
      <alignment/>
    </xf>
    <xf numFmtId="0" fontId="4" fillId="38" borderId="13" xfId="0" applyFont="1" applyFill="1" applyBorder="1" applyAlignment="1" quotePrefix="1">
      <alignment/>
    </xf>
    <xf numFmtId="38" fontId="4" fillId="38" borderId="13" xfId="0" applyNumberFormat="1" applyFont="1" applyFill="1" applyBorder="1" applyAlignment="1">
      <alignment/>
    </xf>
    <xf numFmtId="38" fontId="4" fillId="38" borderId="94" xfId="0" applyNumberFormat="1" applyFont="1" applyFill="1" applyBorder="1" applyAlignment="1">
      <alignment/>
    </xf>
    <xf numFmtId="38" fontId="4" fillId="38" borderId="15" xfId="0" applyNumberFormat="1" applyFont="1" applyFill="1" applyBorder="1" applyAlignment="1">
      <alignment/>
    </xf>
    <xf numFmtId="180" fontId="4" fillId="36" borderId="47" xfId="0" applyNumberFormat="1" applyFont="1" applyFill="1" applyBorder="1" applyAlignment="1">
      <alignment/>
    </xf>
    <xf numFmtId="180" fontId="4" fillId="36" borderId="68" xfId="0" applyNumberFormat="1" applyFont="1" applyFill="1" applyBorder="1" applyAlignment="1">
      <alignment/>
    </xf>
    <xf numFmtId="180" fontId="4" fillId="38" borderId="93" xfId="0" applyNumberFormat="1" applyFont="1" applyFill="1" applyBorder="1" applyAlignment="1">
      <alignment/>
    </xf>
    <xf numFmtId="180" fontId="4" fillId="38" borderId="122" xfId="0" applyNumberFormat="1" applyFont="1" applyFill="1" applyBorder="1" applyAlignment="1">
      <alignment/>
    </xf>
    <xf numFmtId="37" fontId="4" fillId="38" borderId="19" xfId="0" applyNumberFormat="1" applyFont="1" applyFill="1" applyBorder="1" applyAlignment="1" applyProtection="1">
      <alignment horizontal="right"/>
      <protection/>
    </xf>
    <xf numFmtId="37" fontId="4" fillId="38" borderId="123" xfId="0" applyNumberFormat="1" applyFont="1" applyFill="1" applyBorder="1" applyAlignment="1" applyProtection="1">
      <alignment horizontal="right"/>
      <protection/>
    </xf>
    <xf numFmtId="180" fontId="4" fillId="38" borderId="132" xfId="0" applyNumberFormat="1" applyFont="1" applyFill="1" applyBorder="1" applyAlignment="1">
      <alignment horizontal="right"/>
    </xf>
    <xf numFmtId="180" fontId="4" fillId="38" borderId="95" xfId="0" applyNumberFormat="1" applyFont="1" applyFill="1" applyBorder="1" applyAlignment="1">
      <alignment horizontal="right"/>
    </xf>
    <xf numFmtId="180" fontId="4" fillId="38" borderId="123" xfId="0" applyNumberFormat="1" applyFont="1" applyFill="1" applyBorder="1" applyAlignment="1">
      <alignment horizontal="right"/>
    </xf>
    <xf numFmtId="38" fontId="4" fillId="0" borderId="133" xfId="0" applyNumberFormat="1" applyFont="1" applyFill="1" applyBorder="1" applyAlignment="1">
      <alignment/>
    </xf>
    <xf numFmtId="0" fontId="4" fillId="39" borderId="37" xfId="0" applyFont="1" applyFill="1" applyBorder="1" applyAlignment="1" quotePrefix="1">
      <alignment horizontal="center"/>
    </xf>
    <xf numFmtId="37" fontId="4" fillId="39" borderId="19" xfId="0" applyNumberFormat="1" applyFont="1" applyFill="1" applyBorder="1" applyAlignment="1" applyProtection="1">
      <alignment horizontal="right"/>
      <protection/>
    </xf>
    <xf numFmtId="180" fontId="4" fillId="39" borderId="95" xfId="0" applyNumberFormat="1" applyFont="1" applyFill="1" applyBorder="1" applyAlignment="1">
      <alignment horizontal="right"/>
    </xf>
    <xf numFmtId="37" fontId="4" fillId="39" borderId="96" xfId="0" applyNumberFormat="1" applyFont="1" applyFill="1" applyBorder="1" applyAlignment="1" applyProtection="1">
      <alignment horizontal="right"/>
      <protection/>
    </xf>
    <xf numFmtId="37" fontId="4" fillId="39" borderId="39" xfId="0" applyNumberFormat="1" applyFont="1" applyFill="1" applyBorder="1" applyAlignment="1" applyProtection="1">
      <alignment horizontal="right"/>
      <protection/>
    </xf>
    <xf numFmtId="180" fontId="4" fillId="39" borderId="123" xfId="0" applyNumberFormat="1" applyFont="1" applyFill="1" applyBorder="1" applyAlignment="1">
      <alignment horizontal="right"/>
    </xf>
    <xf numFmtId="0" fontId="4" fillId="9" borderId="37" xfId="0" applyFont="1" applyFill="1" applyBorder="1" applyAlignment="1" quotePrefix="1">
      <alignment horizontal="center"/>
    </xf>
    <xf numFmtId="37" fontId="4" fillId="9" borderId="19" xfId="0" applyNumberFormat="1" applyFont="1" applyFill="1" applyBorder="1" applyAlignment="1" applyProtection="1">
      <alignment horizontal="right"/>
      <protection/>
    </xf>
    <xf numFmtId="180" fontId="4" fillId="9" borderId="95" xfId="0" applyNumberFormat="1" applyFont="1" applyFill="1" applyBorder="1" applyAlignment="1">
      <alignment horizontal="right"/>
    </xf>
    <xf numFmtId="37" fontId="4" fillId="9" borderId="39" xfId="0" applyNumberFormat="1" applyFont="1" applyFill="1" applyBorder="1" applyAlignment="1" applyProtection="1">
      <alignment horizontal="right"/>
      <protection/>
    </xf>
    <xf numFmtId="180" fontId="4" fillId="9" borderId="123" xfId="0" applyNumberFormat="1" applyFont="1" applyFill="1" applyBorder="1" applyAlignment="1">
      <alignment horizontal="right"/>
    </xf>
    <xf numFmtId="0" fontId="4" fillId="9" borderId="11" xfId="0" applyFont="1" applyFill="1" applyBorder="1" applyAlignment="1">
      <alignment horizontal="center"/>
    </xf>
    <xf numFmtId="37" fontId="4" fillId="9" borderId="27" xfId="0" applyNumberFormat="1" applyFont="1" applyFill="1" applyBorder="1" applyAlignment="1" applyProtection="1">
      <alignment/>
      <protection/>
    </xf>
    <xf numFmtId="180" fontId="4" fillId="9" borderId="10" xfId="0" applyNumberFormat="1" applyFont="1" applyFill="1" applyBorder="1" applyAlignment="1">
      <alignment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68" xfId="0" applyNumberFormat="1" applyFont="1" applyFill="1" applyBorder="1" applyAlignment="1" applyProtection="1">
      <alignment/>
      <protection/>
    </xf>
    <xf numFmtId="37" fontId="4" fillId="9" borderId="89" xfId="0" applyNumberFormat="1" applyFont="1" applyFill="1" applyBorder="1" applyAlignment="1" applyProtection="1">
      <alignment/>
      <protection/>
    </xf>
    <xf numFmtId="0" fontId="4" fillId="39" borderId="21" xfId="0" applyFont="1" applyFill="1" applyBorder="1" applyAlignment="1">
      <alignment horizontal="center"/>
    </xf>
    <xf numFmtId="37" fontId="4" fillId="39" borderId="26" xfId="0" applyNumberFormat="1" applyFont="1" applyFill="1" applyBorder="1" applyAlignment="1" applyProtection="1">
      <alignment/>
      <protection/>
    </xf>
    <xf numFmtId="180" fontId="4" fillId="39" borderId="47" xfId="0" applyNumberFormat="1" applyFont="1" applyFill="1" applyBorder="1" applyAlignment="1">
      <alignment/>
    </xf>
    <xf numFmtId="37" fontId="4" fillId="39" borderId="33" xfId="0" applyNumberFormat="1" applyFont="1" applyFill="1" applyBorder="1" applyAlignment="1" applyProtection="1">
      <alignment/>
      <protection/>
    </xf>
    <xf numFmtId="37" fontId="4" fillId="39" borderId="48" xfId="0" applyNumberFormat="1" applyFont="1" applyFill="1" applyBorder="1" applyAlignment="1" applyProtection="1">
      <alignment/>
      <protection/>
    </xf>
    <xf numFmtId="180" fontId="4" fillId="39" borderId="68" xfId="0" applyNumberFormat="1" applyFont="1" applyFill="1" applyBorder="1" applyAlignment="1">
      <alignment/>
    </xf>
    <xf numFmtId="38" fontId="4" fillId="35" borderId="35" xfId="0" applyNumberFormat="1" applyFont="1" applyFill="1" applyBorder="1" applyAlignment="1">
      <alignment/>
    </xf>
    <xf numFmtId="180" fontId="4" fillId="35" borderId="30" xfId="0" applyNumberFormat="1" applyFont="1" applyFill="1" applyBorder="1" applyAlignment="1">
      <alignment/>
    </xf>
    <xf numFmtId="38" fontId="4" fillId="35" borderId="67" xfId="0" applyNumberFormat="1" applyFont="1" applyFill="1" applyBorder="1" applyAlignment="1">
      <alignment/>
    </xf>
    <xf numFmtId="38" fontId="4" fillId="35" borderId="68" xfId="0" applyNumberFormat="1" applyFont="1" applyFill="1" applyBorder="1" applyAlignment="1">
      <alignment/>
    </xf>
    <xf numFmtId="38" fontId="4" fillId="35" borderId="69" xfId="0" applyNumberFormat="1" applyFont="1" applyFill="1" applyBorder="1" applyAlignment="1">
      <alignment/>
    </xf>
    <xf numFmtId="38" fontId="4" fillId="35" borderId="86" xfId="0" applyNumberFormat="1" applyFont="1" applyFill="1" applyBorder="1" applyAlignment="1">
      <alignment/>
    </xf>
    <xf numFmtId="180" fontId="4" fillId="35" borderId="67" xfId="0" applyNumberFormat="1" applyFont="1" applyFill="1" applyBorder="1" applyAlignment="1">
      <alignment/>
    </xf>
    <xf numFmtId="0" fontId="4" fillId="35" borderId="27" xfId="0" applyFont="1" applyFill="1" applyBorder="1" applyAlignment="1">
      <alignment/>
    </xf>
    <xf numFmtId="180" fontId="4" fillId="35" borderId="10" xfId="0" applyNumberFormat="1" applyFont="1" applyFill="1" applyBorder="1" applyAlignment="1">
      <alignment/>
    </xf>
    <xf numFmtId="180" fontId="4" fillId="35" borderId="34" xfId="0" applyNumberFormat="1" applyFont="1" applyFill="1" applyBorder="1" applyAlignment="1">
      <alignment/>
    </xf>
    <xf numFmtId="180" fontId="4" fillId="35" borderId="27" xfId="0" applyNumberFormat="1" applyFont="1" applyFill="1" applyBorder="1" applyAlignment="1">
      <alignment/>
    </xf>
    <xf numFmtId="0" fontId="4" fillId="35" borderId="27" xfId="0" applyFont="1" applyFill="1" applyBorder="1" applyAlignment="1">
      <alignment horizontal="right"/>
    </xf>
    <xf numFmtId="38" fontId="4" fillId="35" borderId="70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38" fontId="4" fillId="35" borderId="109" xfId="0" applyNumberFormat="1" applyFont="1" applyFill="1" applyBorder="1" applyAlignment="1">
      <alignment/>
    </xf>
    <xf numFmtId="0" fontId="4" fillId="39" borderId="72" xfId="0" applyFont="1" applyFill="1" applyBorder="1" applyAlignment="1" quotePrefix="1">
      <alignment/>
    </xf>
    <xf numFmtId="38" fontId="4" fillId="39" borderId="75" xfId="0" applyNumberFormat="1" applyFont="1" applyFill="1" applyBorder="1" applyAlignment="1">
      <alignment/>
    </xf>
    <xf numFmtId="180" fontId="4" fillId="39" borderId="73" xfId="0" applyNumberFormat="1" applyFont="1" applyFill="1" applyBorder="1" applyAlignment="1">
      <alignment/>
    </xf>
    <xf numFmtId="38" fontId="4" fillId="39" borderId="74" xfId="0" applyNumberFormat="1" applyFont="1" applyFill="1" applyBorder="1" applyAlignment="1">
      <alignment/>
    </xf>
    <xf numFmtId="38" fontId="4" fillId="39" borderId="76" xfId="0" applyNumberFormat="1" applyFont="1" applyFill="1" applyBorder="1" applyAlignment="1">
      <alignment/>
    </xf>
    <xf numFmtId="180" fontId="4" fillId="39" borderId="75" xfId="0" applyNumberFormat="1" applyFont="1" applyFill="1" applyBorder="1" applyAlignment="1">
      <alignment/>
    </xf>
    <xf numFmtId="0" fontId="4" fillId="39" borderId="87" xfId="0" applyFont="1" applyFill="1" applyBorder="1" applyAlignment="1" quotePrefix="1">
      <alignment/>
    </xf>
    <xf numFmtId="38" fontId="4" fillId="39" borderId="87" xfId="0" applyNumberFormat="1" applyFont="1" applyFill="1" applyBorder="1" applyAlignment="1">
      <alignment/>
    </xf>
    <xf numFmtId="38" fontId="4" fillId="39" borderId="88" xfId="0" applyNumberFormat="1" applyFont="1" applyFill="1" applyBorder="1" applyAlignment="1">
      <alignment/>
    </xf>
    <xf numFmtId="38" fontId="4" fillId="39" borderId="89" xfId="0" applyNumberFormat="1" applyFont="1" applyFill="1" applyBorder="1" applyAlignment="1">
      <alignment/>
    </xf>
    <xf numFmtId="37" fontId="4" fillId="38" borderId="36" xfId="0" applyNumberFormat="1" applyFont="1" applyFill="1" applyBorder="1" applyAlignment="1" applyProtection="1">
      <alignment/>
      <protection/>
    </xf>
    <xf numFmtId="180" fontId="4" fillId="38" borderId="47" xfId="0" applyNumberFormat="1" applyFont="1" applyFill="1" applyBorder="1" applyAlignment="1">
      <alignment/>
    </xf>
    <xf numFmtId="37" fontId="4" fillId="38" borderId="39" xfId="0" applyNumberFormat="1" applyFont="1" applyFill="1" applyBorder="1" applyAlignment="1" applyProtection="1">
      <alignment/>
      <protection/>
    </xf>
    <xf numFmtId="180" fontId="4" fillId="38" borderId="73" xfId="0" applyNumberFormat="1" applyFont="1" applyFill="1" applyBorder="1" applyAlignment="1">
      <alignment/>
    </xf>
    <xf numFmtId="180" fontId="4" fillId="38" borderId="75" xfId="0" applyNumberFormat="1" applyFont="1" applyFill="1" applyBorder="1" applyAlignment="1">
      <alignment/>
    </xf>
    <xf numFmtId="0" fontId="4" fillId="37" borderId="26" xfId="0" applyFont="1" applyFill="1" applyBorder="1" applyAlignment="1">
      <alignment/>
    </xf>
    <xf numFmtId="38" fontId="4" fillId="37" borderId="26" xfId="0" applyNumberFormat="1" applyFont="1" applyFill="1" applyBorder="1" applyAlignment="1">
      <alignment/>
    </xf>
    <xf numFmtId="38" fontId="4" fillId="37" borderId="35" xfId="0" applyNumberFormat="1" applyFont="1" applyFill="1" applyBorder="1" applyAlignment="1">
      <alignment/>
    </xf>
    <xf numFmtId="180" fontId="4" fillId="37" borderId="67" xfId="0" applyNumberFormat="1" applyFont="1" applyFill="1" applyBorder="1" applyAlignment="1">
      <alignment/>
    </xf>
    <xf numFmtId="38" fontId="4" fillId="37" borderId="68" xfId="0" applyNumberFormat="1" applyFont="1" applyFill="1" applyBorder="1" applyAlignment="1">
      <alignment/>
    </xf>
    <xf numFmtId="38" fontId="4" fillId="37" borderId="69" xfId="0" applyNumberFormat="1" applyFont="1" applyFill="1" applyBorder="1" applyAlignment="1">
      <alignment/>
    </xf>
    <xf numFmtId="180" fontId="4" fillId="37" borderId="30" xfId="0" applyNumberFormat="1" applyFont="1" applyFill="1" applyBorder="1" applyAlignment="1">
      <alignment/>
    </xf>
    <xf numFmtId="38" fontId="4" fillId="37" borderId="86" xfId="0" applyNumberFormat="1" applyFont="1" applyFill="1" applyBorder="1" applyAlignment="1">
      <alignment/>
    </xf>
    <xf numFmtId="0" fontId="4" fillId="37" borderId="68" xfId="0" applyFont="1" applyFill="1" applyBorder="1" applyAlignment="1">
      <alignment horizontal="right"/>
    </xf>
    <xf numFmtId="0" fontId="4" fillId="40" borderId="36" xfId="0" applyFont="1" applyFill="1" applyBorder="1" applyAlignment="1" quotePrefix="1">
      <alignment/>
    </xf>
    <xf numFmtId="38" fontId="4" fillId="40" borderId="26" xfId="0" applyNumberFormat="1" applyFont="1" applyFill="1" applyBorder="1" applyAlignment="1">
      <alignment/>
    </xf>
    <xf numFmtId="180" fontId="4" fillId="40" borderId="47" xfId="0" applyNumberFormat="1" applyFont="1" applyFill="1" applyBorder="1" applyAlignment="1">
      <alignment/>
    </xf>
    <xf numFmtId="38" fontId="4" fillId="40" borderId="31" xfId="0" applyNumberFormat="1" applyFont="1" applyFill="1" applyBorder="1" applyAlignment="1">
      <alignment/>
    </xf>
    <xf numFmtId="38" fontId="4" fillId="40" borderId="33" xfId="0" applyNumberFormat="1" applyFont="1" applyFill="1" applyBorder="1" applyAlignment="1">
      <alignment/>
    </xf>
    <xf numFmtId="180" fontId="4" fillId="40" borderId="68" xfId="0" applyNumberFormat="1" applyFont="1" applyFill="1" applyBorder="1" applyAlignment="1">
      <alignment/>
    </xf>
    <xf numFmtId="0" fontId="4" fillId="40" borderId="13" xfId="0" applyFont="1" applyFill="1" applyBorder="1" applyAlignment="1" quotePrefix="1">
      <alignment/>
    </xf>
    <xf numFmtId="38" fontId="4" fillId="40" borderId="13" xfId="0" applyNumberFormat="1" applyFont="1" applyFill="1" applyBorder="1" applyAlignment="1">
      <alignment/>
    </xf>
    <xf numFmtId="180" fontId="4" fillId="40" borderId="134" xfId="0" applyNumberFormat="1" applyFont="1" applyFill="1" applyBorder="1" applyAlignment="1">
      <alignment/>
    </xf>
    <xf numFmtId="38" fontId="4" fillId="40" borderId="42" xfId="0" applyNumberFormat="1" applyFont="1" applyFill="1" applyBorder="1" applyAlignment="1">
      <alignment/>
    </xf>
    <xf numFmtId="38" fontId="4" fillId="40" borderId="40" xfId="0" applyNumberFormat="1" applyFont="1" applyFill="1" applyBorder="1" applyAlignment="1">
      <alignment/>
    </xf>
    <xf numFmtId="38" fontId="4" fillId="40" borderId="44" xfId="0" applyNumberFormat="1" applyFont="1" applyFill="1" applyBorder="1" applyAlignment="1">
      <alignment/>
    </xf>
    <xf numFmtId="180" fontId="4" fillId="40" borderId="135" xfId="0" applyNumberFormat="1" applyFont="1" applyFill="1" applyBorder="1" applyAlignment="1">
      <alignment/>
    </xf>
    <xf numFmtId="38" fontId="4" fillId="37" borderId="28" xfId="0" applyNumberFormat="1" applyFont="1" applyFill="1" applyBorder="1" applyAlignment="1">
      <alignment/>
    </xf>
    <xf numFmtId="38" fontId="4" fillId="37" borderId="27" xfId="49" applyFont="1" applyFill="1" applyBorder="1" applyAlignment="1">
      <alignment/>
    </xf>
    <xf numFmtId="38" fontId="4" fillId="37" borderId="27" xfId="0" applyNumberFormat="1" applyFont="1" applyFill="1" applyBorder="1" applyAlignment="1">
      <alignment/>
    </xf>
    <xf numFmtId="38" fontId="4" fillId="37" borderId="29" xfId="0" applyNumberFormat="1" applyFont="1" applyFill="1" applyBorder="1" applyAlignment="1">
      <alignment/>
    </xf>
    <xf numFmtId="0" fontId="4" fillId="38" borderId="37" xfId="0" applyFont="1" applyFill="1" applyBorder="1" applyAlignment="1">
      <alignment horizontal="center"/>
    </xf>
    <xf numFmtId="0" fontId="4" fillId="38" borderId="37" xfId="0" applyFont="1" applyFill="1" applyBorder="1" applyAlignment="1" quotePrefix="1">
      <alignment horizontal="center"/>
    </xf>
    <xf numFmtId="38" fontId="4" fillId="2" borderId="27" xfId="0" applyNumberFormat="1" applyFont="1" applyFill="1" applyBorder="1" applyAlignment="1">
      <alignment/>
    </xf>
    <xf numFmtId="180" fontId="4" fillId="2" borderId="10" xfId="0" applyNumberFormat="1" applyFont="1" applyFill="1" applyBorder="1" applyAlignment="1">
      <alignment/>
    </xf>
    <xf numFmtId="38" fontId="4" fillId="2" borderId="0" xfId="0" applyNumberFormat="1" applyFont="1" applyFill="1" applyBorder="1" applyAlignment="1">
      <alignment/>
    </xf>
    <xf numFmtId="182" fontId="4" fillId="0" borderId="27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/>
    </xf>
    <xf numFmtId="38" fontId="4" fillId="2" borderId="28" xfId="0" applyNumberFormat="1" applyFont="1" applyFill="1" applyBorder="1" applyAlignment="1">
      <alignment/>
    </xf>
    <xf numFmtId="180" fontId="4" fillId="2" borderId="53" xfId="0" applyNumberFormat="1" applyFont="1" applyFill="1" applyBorder="1" applyAlignment="1">
      <alignment/>
    </xf>
    <xf numFmtId="180" fontId="4" fillId="2" borderId="27" xfId="0" applyNumberFormat="1" applyFont="1" applyFill="1" applyBorder="1" applyAlignment="1">
      <alignment/>
    </xf>
    <xf numFmtId="0" fontId="4" fillId="2" borderId="27" xfId="0" applyFont="1" applyFill="1" applyBorder="1" applyAlignment="1">
      <alignment horizontal="right"/>
    </xf>
    <xf numFmtId="38" fontId="4" fillId="2" borderId="70" xfId="0" applyNumberFormat="1" applyFont="1" applyFill="1" applyBorder="1" applyAlignment="1">
      <alignment/>
    </xf>
    <xf numFmtId="180" fontId="4" fillId="2" borderId="54" xfId="0" applyNumberFormat="1" applyFont="1" applyFill="1" applyBorder="1" applyAlignment="1">
      <alignment/>
    </xf>
    <xf numFmtId="38" fontId="4" fillId="2" borderId="109" xfId="0" applyNumberFormat="1" applyFont="1" applyFill="1" applyBorder="1" applyAlignment="1">
      <alignment/>
    </xf>
    <xf numFmtId="180" fontId="4" fillId="2" borderId="34" xfId="0" applyNumberFormat="1" applyFont="1" applyFill="1" applyBorder="1" applyAlignment="1">
      <alignment/>
    </xf>
    <xf numFmtId="38" fontId="4" fillId="0" borderId="136" xfId="0" applyNumberFormat="1" applyFont="1" applyFill="1" applyBorder="1" applyAlignment="1">
      <alignment/>
    </xf>
    <xf numFmtId="180" fontId="4" fillId="0" borderId="137" xfId="0" applyNumberFormat="1" applyFont="1" applyFill="1" applyBorder="1" applyAlignment="1">
      <alignment/>
    </xf>
    <xf numFmtId="38" fontId="4" fillId="0" borderId="138" xfId="0" applyNumberFormat="1" applyFont="1" applyFill="1" applyBorder="1" applyAlignment="1">
      <alignment/>
    </xf>
    <xf numFmtId="180" fontId="4" fillId="0" borderId="139" xfId="0" applyNumberFormat="1" applyFont="1" applyFill="1" applyBorder="1" applyAlignment="1">
      <alignment/>
    </xf>
    <xf numFmtId="38" fontId="4" fillId="0" borderId="140" xfId="0" applyNumberFormat="1" applyFont="1" applyFill="1" applyBorder="1" applyAlignment="1">
      <alignment/>
    </xf>
    <xf numFmtId="180" fontId="4" fillId="0" borderId="136" xfId="0" applyNumberFormat="1" applyFont="1" applyFill="1" applyBorder="1" applyAlignment="1">
      <alignment/>
    </xf>
    <xf numFmtId="0" fontId="4" fillId="2" borderId="26" xfId="0" applyFont="1" applyFill="1" applyBorder="1" applyAlignment="1">
      <alignment/>
    </xf>
    <xf numFmtId="38" fontId="4" fillId="2" borderId="26" xfId="0" applyNumberFormat="1" applyFont="1" applyFill="1" applyBorder="1" applyAlignment="1">
      <alignment/>
    </xf>
    <xf numFmtId="38" fontId="4" fillId="2" borderId="31" xfId="0" applyNumberFormat="1" applyFont="1" applyFill="1" applyBorder="1" applyAlignment="1">
      <alignment/>
    </xf>
    <xf numFmtId="0" fontId="4" fillId="2" borderId="26" xfId="0" applyFont="1" applyFill="1" applyBorder="1" applyAlignment="1">
      <alignment horizontal="right"/>
    </xf>
    <xf numFmtId="38" fontId="4" fillId="2" borderId="141" xfId="0" applyNumberFormat="1" applyFont="1" applyFill="1" applyBorder="1" applyAlignment="1">
      <alignment/>
    </xf>
    <xf numFmtId="38" fontId="4" fillId="2" borderId="142" xfId="0" applyNumberFormat="1" applyFont="1" applyFill="1" applyBorder="1" applyAlignment="1">
      <alignment/>
    </xf>
    <xf numFmtId="0" fontId="4" fillId="0" borderId="139" xfId="0" applyFont="1" applyFill="1" applyBorder="1" applyAlignment="1" quotePrefix="1">
      <alignment/>
    </xf>
    <xf numFmtId="0" fontId="4" fillId="8" borderId="36" xfId="0" applyFont="1" applyFill="1" applyBorder="1" applyAlignment="1" quotePrefix="1">
      <alignment/>
    </xf>
    <xf numFmtId="38" fontId="4" fillId="8" borderId="36" xfId="0" applyNumberFormat="1" applyFont="1" applyFill="1" applyBorder="1" applyAlignment="1">
      <alignment/>
    </xf>
    <xf numFmtId="38" fontId="4" fillId="8" borderId="143" xfId="0" applyNumberFormat="1" applyFont="1" applyFill="1" applyBorder="1" applyAlignment="1">
      <alignment/>
    </xf>
    <xf numFmtId="180" fontId="4" fillId="8" borderId="37" xfId="0" applyNumberFormat="1" applyFont="1" applyFill="1" applyBorder="1" applyAlignment="1">
      <alignment horizontal="right"/>
    </xf>
    <xf numFmtId="38" fontId="4" fillId="8" borderId="39" xfId="0" applyNumberFormat="1" applyFont="1" applyFill="1" applyBorder="1" applyAlignment="1">
      <alignment/>
    </xf>
    <xf numFmtId="180" fontId="4" fillId="2" borderId="21" xfId="0" applyNumberFormat="1" applyFont="1" applyFill="1" applyBorder="1" applyAlignment="1">
      <alignment/>
    </xf>
    <xf numFmtId="180" fontId="4" fillId="8" borderId="37" xfId="0" applyNumberFormat="1" applyFont="1" applyFill="1" applyBorder="1" applyAlignment="1">
      <alignment/>
    </xf>
    <xf numFmtId="180" fontId="4" fillId="2" borderId="32" xfId="0" applyNumberFormat="1" applyFont="1" applyFill="1" applyBorder="1" applyAlignment="1">
      <alignment/>
    </xf>
    <xf numFmtId="180" fontId="4" fillId="2" borderId="26" xfId="0" applyNumberFormat="1" applyFont="1" applyFill="1" applyBorder="1" applyAlignment="1">
      <alignment/>
    </xf>
    <xf numFmtId="180" fontId="4" fillId="2" borderId="144" xfId="0" applyNumberFormat="1" applyFont="1" applyFill="1" applyBorder="1" applyAlignment="1">
      <alignment/>
    </xf>
    <xf numFmtId="180" fontId="4" fillId="8" borderId="36" xfId="0" applyNumberFormat="1" applyFont="1" applyFill="1" applyBorder="1" applyAlignment="1">
      <alignment/>
    </xf>
    <xf numFmtId="38" fontId="4" fillId="2" borderId="27" xfId="51" applyFont="1" applyFill="1" applyBorder="1" applyAlignment="1">
      <alignment/>
    </xf>
    <xf numFmtId="0" fontId="4" fillId="2" borderId="68" xfId="0" applyFont="1" applyFill="1" applyBorder="1" applyAlignment="1">
      <alignment horizontal="right"/>
    </xf>
    <xf numFmtId="38" fontId="4" fillId="2" borderId="29" xfId="0" applyNumberFormat="1" applyFont="1" applyFill="1" applyBorder="1" applyAlignment="1">
      <alignment/>
    </xf>
    <xf numFmtId="0" fontId="4" fillId="8" borderId="13" xfId="0" applyFont="1" applyFill="1" applyBorder="1" applyAlignment="1" quotePrefix="1">
      <alignment/>
    </xf>
    <xf numFmtId="38" fontId="4" fillId="8" borderId="13" xfId="0" applyNumberFormat="1" applyFont="1" applyFill="1" applyBorder="1" applyAlignment="1">
      <alignment/>
    </xf>
    <xf numFmtId="38" fontId="4" fillId="8" borderId="94" xfId="0" applyNumberFormat="1" applyFont="1" applyFill="1" applyBorder="1" applyAlignment="1">
      <alignment/>
    </xf>
    <xf numFmtId="38" fontId="4" fillId="8" borderId="15" xfId="0" applyNumberFormat="1" applyFont="1" applyFill="1" applyBorder="1" applyAlignment="1">
      <alignment/>
    </xf>
    <xf numFmtId="180" fontId="4" fillId="2" borderId="47" xfId="0" applyNumberFormat="1" applyFont="1" applyFill="1" applyBorder="1" applyAlignment="1">
      <alignment/>
    </xf>
    <xf numFmtId="180" fontId="4" fillId="8" borderId="93" xfId="0" applyNumberFormat="1" applyFont="1" applyFill="1" applyBorder="1" applyAlignment="1">
      <alignment/>
    </xf>
    <xf numFmtId="38" fontId="4" fillId="2" borderId="47" xfId="0" applyNumberFormat="1" applyFont="1" applyFill="1" applyBorder="1" applyAlignment="1">
      <alignment/>
    </xf>
    <xf numFmtId="38" fontId="4" fillId="8" borderId="93" xfId="0" applyNumberFormat="1" applyFont="1" applyFill="1" applyBorder="1" applyAlignment="1">
      <alignment/>
    </xf>
    <xf numFmtId="180" fontId="4" fillId="2" borderId="68" xfId="0" applyNumberFormat="1" applyFont="1" applyFill="1" applyBorder="1" applyAlignment="1">
      <alignment/>
    </xf>
    <xf numFmtId="180" fontId="4" fillId="8" borderId="122" xfId="0" applyNumberFormat="1" applyFont="1" applyFill="1" applyBorder="1" applyAlignment="1">
      <alignment/>
    </xf>
    <xf numFmtId="0" fontId="4" fillId="8" borderId="37" xfId="0" applyFont="1" applyFill="1" applyBorder="1" applyAlignment="1" quotePrefix="1">
      <alignment horizontal="left"/>
    </xf>
    <xf numFmtId="37" fontId="4" fillId="8" borderId="19" xfId="0" applyNumberFormat="1" applyFont="1" applyFill="1" applyBorder="1" applyAlignment="1" applyProtection="1">
      <alignment horizontal="right"/>
      <protection/>
    </xf>
    <xf numFmtId="180" fontId="4" fillId="8" borderId="132" xfId="0" applyNumberFormat="1" applyFont="1" applyFill="1" applyBorder="1" applyAlignment="1">
      <alignment horizontal="right"/>
    </xf>
    <xf numFmtId="180" fontId="4" fillId="8" borderId="95" xfId="0" applyNumberFormat="1" applyFont="1" applyFill="1" applyBorder="1" applyAlignment="1">
      <alignment horizontal="right"/>
    </xf>
    <xf numFmtId="180" fontId="4" fillId="8" borderId="123" xfId="0" applyNumberFormat="1" applyFont="1" applyFill="1" applyBorder="1" applyAlignment="1">
      <alignment horizontal="right"/>
    </xf>
    <xf numFmtId="38" fontId="4" fillId="0" borderId="113" xfId="51" applyNumberFormat="1" applyFont="1" applyFill="1" applyBorder="1" applyAlignment="1">
      <alignment/>
    </xf>
    <xf numFmtId="37" fontId="4" fillId="8" borderId="36" xfId="0" applyNumberFormat="1" applyFont="1" applyFill="1" applyBorder="1" applyAlignment="1" applyProtection="1">
      <alignment/>
      <protection/>
    </xf>
    <xf numFmtId="180" fontId="4" fillId="8" borderId="145" xfId="0" applyNumberFormat="1" applyFont="1" applyFill="1" applyBorder="1" applyAlignment="1">
      <alignment/>
    </xf>
    <xf numFmtId="37" fontId="4" fillId="8" borderId="39" xfId="0" applyNumberFormat="1" applyFont="1" applyFill="1" applyBorder="1" applyAlignment="1" applyProtection="1">
      <alignment/>
      <protection/>
    </xf>
    <xf numFmtId="180" fontId="4" fillId="8" borderId="73" xfId="0" applyNumberFormat="1" applyFont="1" applyFill="1" applyBorder="1" applyAlignment="1">
      <alignment/>
    </xf>
    <xf numFmtId="180" fontId="4" fillId="8" borderId="75" xfId="0" applyNumberFormat="1" applyFont="1" applyFill="1" applyBorder="1" applyAlignment="1">
      <alignment/>
    </xf>
    <xf numFmtId="37" fontId="4" fillId="8" borderId="17" xfId="0" applyNumberFormat="1" applyFont="1" applyFill="1" applyBorder="1" applyAlignment="1" applyProtection="1">
      <alignment/>
      <protection/>
    </xf>
    <xf numFmtId="0" fontId="4" fillId="8" borderId="37" xfId="0" applyFont="1" applyFill="1" applyBorder="1" applyAlignment="1">
      <alignment horizontal="center"/>
    </xf>
    <xf numFmtId="180" fontId="4" fillId="0" borderId="146" xfId="0" applyNumberFormat="1" applyFont="1" applyFill="1" applyBorder="1" applyAlignment="1">
      <alignment/>
    </xf>
    <xf numFmtId="0" fontId="4" fillId="0" borderId="147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33" xfId="0" applyNumberFormat="1" applyFont="1" applyFill="1" applyBorder="1" applyAlignment="1" applyProtection="1">
      <alignment/>
      <protection/>
    </xf>
    <xf numFmtId="0" fontId="4" fillId="0" borderId="37" xfId="0" applyFont="1" applyFill="1" applyBorder="1" applyAlignment="1" quotePrefix="1">
      <alignment horizontal="center"/>
    </xf>
    <xf numFmtId="37" fontId="4" fillId="0" borderId="19" xfId="0" applyNumberFormat="1" applyFont="1" applyFill="1" applyBorder="1" applyAlignment="1" applyProtection="1">
      <alignment horizontal="right"/>
      <protection/>
    </xf>
    <xf numFmtId="180" fontId="4" fillId="0" borderId="95" xfId="0" applyNumberFormat="1" applyFont="1" applyFill="1" applyBorder="1" applyAlignment="1">
      <alignment horizontal="right"/>
    </xf>
    <xf numFmtId="37" fontId="4" fillId="0" borderId="39" xfId="0" applyNumberFormat="1" applyFont="1" applyFill="1" applyBorder="1" applyAlignment="1" applyProtection="1">
      <alignment horizontal="right"/>
      <protection/>
    </xf>
    <xf numFmtId="180" fontId="4" fillId="0" borderId="123" xfId="0" applyNumberFormat="1" applyFont="1" applyFill="1" applyBorder="1" applyAlignment="1">
      <alignment horizontal="right"/>
    </xf>
    <xf numFmtId="182" fontId="4" fillId="0" borderId="19" xfId="0" applyNumberFormat="1" applyFont="1" applyFill="1" applyBorder="1" applyAlignment="1">
      <alignment horizontal="right"/>
    </xf>
    <xf numFmtId="0" fontId="4" fillId="41" borderId="36" xfId="0" applyFont="1" applyFill="1" applyBorder="1" applyAlignment="1" quotePrefix="1">
      <alignment/>
    </xf>
    <xf numFmtId="38" fontId="4" fillId="41" borderId="36" xfId="0" applyNumberFormat="1" applyFont="1" applyFill="1" applyBorder="1" applyAlignment="1">
      <alignment/>
    </xf>
    <xf numFmtId="180" fontId="4" fillId="41" borderId="37" xfId="0" applyNumberFormat="1" applyFont="1" applyFill="1" applyBorder="1" applyAlignment="1">
      <alignment/>
    </xf>
    <xf numFmtId="38" fontId="4" fillId="41" borderId="143" xfId="0" applyNumberFormat="1" applyFont="1" applyFill="1" applyBorder="1" applyAlignment="1">
      <alignment/>
    </xf>
    <xf numFmtId="38" fontId="4" fillId="41" borderId="39" xfId="0" applyNumberFormat="1" applyFont="1" applyFill="1" applyBorder="1" applyAlignment="1">
      <alignment/>
    </xf>
    <xf numFmtId="180" fontId="4" fillId="41" borderId="36" xfId="0" applyNumberFormat="1" applyFont="1" applyFill="1" applyBorder="1" applyAlignment="1">
      <alignment/>
    </xf>
    <xf numFmtId="0" fontId="4" fillId="40" borderId="148" xfId="0" applyFont="1" applyFill="1" applyBorder="1" applyAlignment="1">
      <alignment/>
    </xf>
    <xf numFmtId="38" fontId="4" fillId="40" borderId="148" xfId="0" applyNumberFormat="1" applyFont="1" applyFill="1" applyBorder="1" applyAlignment="1">
      <alignment/>
    </xf>
    <xf numFmtId="180" fontId="4" fillId="40" borderId="149" xfId="0" applyNumberFormat="1" applyFont="1" applyFill="1" applyBorder="1" applyAlignment="1">
      <alignment/>
    </xf>
    <xf numFmtId="38" fontId="4" fillId="40" borderId="150" xfId="0" applyNumberFormat="1" applyFont="1" applyFill="1" applyBorder="1" applyAlignment="1">
      <alignment/>
    </xf>
    <xf numFmtId="180" fontId="4" fillId="40" borderId="151" xfId="0" applyNumberFormat="1" applyFont="1" applyFill="1" applyBorder="1" applyAlignment="1">
      <alignment/>
    </xf>
    <xf numFmtId="180" fontId="4" fillId="40" borderId="148" xfId="0" applyNumberFormat="1" applyFont="1" applyFill="1" applyBorder="1" applyAlignment="1">
      <alignment/>
    </xf>
    <xf numFmtId="0" fontId="4" fillId="40" borderId="148" xfId="0" applyFont="1" applyFill="1" applyBorder="1" applyAlignment="1">
      <alignment horizontal="right"/>
    </xf>
    <xf numFmtId="38" fontId="4" fillId="40" borderId="152" xfId="0" applyNumberFormat="1" applyFont="1" applyFill="1" applyBorder="1" applyAlignment="1">
      <alignment/>
    </xf>
    <xf numFmtId="180" fontId="4" fillId="40" borderId="153" xfId="0" applyNumberFormat="1" applyFont="1" applyFill="1" applyBorder="1" applyAlignment="1">
      <alignment/>
    </xf>
    <xf numFmtId="38" fontId="4" fillId="40" borderId="154" xfId="0" applyNumberFormat="1" applyFont="1" applyFill="1" applyBorder="1" applyAlignment="1">
      <alignment/>
    </xf>
    <xf numFmtId="0" fontId="4" fillId="40" borderId="26" xfId="0" applyFont="1" applyFill="1" applyBorder="1" applyAlignment="1">
      <alignment/>
    </xf>
    <xf numFmtId="180" fontId="4" fillId="40" borderId="21" xfId="0" applyNumberFormat="1" applyFont="1" applyFill="1" applyBorder="1" applyAlignment="1">
      <alignment/>
    </xf>
    <xf numFmtId="180" fontId="4" fillId="40" borderId="155" xfId="0" applyNumberFormat="1" applyFont="1" applyFill="1" applyBorder="1" applyAlignment="1">
      <alignment/>
    </xf>
    <xf numFmtId="38" fontId="4" fillId="40" borderId="156" xfId="0" applyNumberFormat="1" applyFont="1" applyFill="1" applyBorder="1" applyAlignment="1">
      <alignment/>
    </xf>
    <xf numFmtId="180" fontId="4" fillId="40" borderId="26" xfId="0" applyNumberFormat="1" applyFont="1" applyFill="1" applyBorder="1" applyAlignment="1">
      <alignment/>
    </xf>
    <xf numFmtId="0" fontId="4" fillId="40" borderId="26" xfId="0" applyFont="1" applyFill="1" applyBorder="1" applyAlignment="1">
      <alignment horizontal="right"/>
    </xf>
    <xf numFmtId="38" fontId="4" fillId="40" borderId="141" xfId="0" applyNumberFormat="1" applyFont="1" applyFill="1" applyBorder="1" applyAlignment="1">
      <alignment/>
    </xf>
    <xf numFmtId="180" fontId="4" fillId="40" borderId="144" xfId="0" applyNumberFormat="1" applyFont="1" applyFill="1" applyBorder="1" applyAlignment="1">
      <alignment/>
    </xf>
    <xf numFmtId="38" fontId="4" fillId="40" borderId="142" xfId="0" applyNumberFormat="1" applyFont="1" applyFill="1" applyBorder="1" applyAlignment="1">
      <alignment/>
    </xf>
    <xf numFmtId="180" fontId="4" fillId="40" borderId="32" xfId="0" applyNumberFormat="1" applyFont="1" applyFill="1" applyBorder="1" applyAlignment="1">
      <alignment/>
    </xf>
    <xf numFmtId="0" fontId="4" fillId="33" borderId="110" xfId="0" applyFont="1" applyFill="1" applyBorder="1" applyAlignment="1" quotePrefix="1">
      <alignment/>
    </xf>
    <xf numFmtId="38" fontId="4" fillId="33" borderId="110" xfId="0" applyNumberFormat="1" applyFont="1" applyFill="1" applyBorder="1" applyAlignment="1">
      <alignment/>
    </xf>
    <xf numFmtId="38" fontId="4" fillId="33" borderId="111" xfId="0" applyNumberFormat="1" applyFont="1" applyFill="1" applyBorder="1" applyAlignment="1">
      <alignment/>
    </xf>
    <xf numFmtId="38" fontId="4" fillId="33" borderId="110" xfId="51" applyFont="1" applyFill="1" applyBorder="1" applyAlignment="1">
      <alignment/>
    </xf>
    <xf numFmtId="0" fontId="4" fillId="33" borderId="110" xfId="0" applyFont="1" applyFill="1" applyBorder="1" applyAlignment="1">
      <alignment horizontal="right"/>
    </xf>
    <xf numFmtId="38" fontId="4" fillId="33" borderId="114" xfId="0" applyNumberFormat="1" applyFont="1" applyFill="1" applyBorder="1" applyAlignment="1">
      <alignment/>
    </xf>
    <xf numFmtId="180" fontId="4" fillId="33" borderId="110" xfId="0" applyNumberFormat="1" applyFont="1" applyFill="1" applyBorder="1" applyAlignment="1">
      <alignment/>
    </xf>
    <xf numFmtId="38" fontId="4" fillId="40" borderId="28" xfId="0" applyNumberFormat="1" applyFont="1" applyFill="1" applyBorder="1" applyAlignment="1">
      <alignment/>
    </xf>
    <xf numFmtId="38" fontId="4" fillId="40" borderId="27" xfId="51" applyFont="1" applyFill="1" applyBorder="1" applyAlignment="1">
      <alignment/>
    </xf>
    <xf numFmtId="38" fontId="4" fillId="40" borderId="27" xfId="0" applyNumberFormat="1" applyFont="1" applyFill="1" applyBorder="1" applyAlignment="1">
      <alignment/>
    </xf>
    <xf numFmtId="0" fontId="4" fillId="40" borderId="68" xfId="0" applyFont="1" applyFill="1" applyBorder="1" applyAlignment="1">
      <alignment horizontal="right"/>
    </xf>
    <xf numFmtId="38" fontId="4" fillId="40" borderId="29" xfId="0" applyNumberFormat="1" applyFont="1" applyFill="1" applyBorder="1" applyAlignment="1">
      <alignment/>
    </xf>
    <xf numFmtId="0" fontId="4" fillId="41" borderId="13" xfId="0" applyFont="1" applyFill="1" applyBorder="1" applyAlignment="1" quotePrefix="1">
      <alignment/>
    </xf>
    <xf numFmtId="38" fontId="4" fillId="41" borderId="13" xfId="0" applyNumberFormat="1" applyFont="1" applyFill="1" applyBorder="1" applyAlignment="1">
      <alignment/>
    </xf>
    <xf numFmtId="38" fontId="4" fillId="41" borderId="94" xfId="0" applyNumberFormat="1" applyFont="1" applyFill="1" applyBorder="1" applyAlignment="1">
      <alignment/>
    </xf>
    <xf numFmtId="38" fontId="4" fillId="41" borderId="15" xfId="0" applyNumberFormat="1" applyFont="1" applyFill="1" applyBorder="1" applyAlignment="1">
      <alignment/>
    </xf>
    <xf numFmtId="180" fontId="4" fillId="41" borderId="93" xfId="0" applyNumberFormat="1" applyFont="1" applyFill="1" applyBorder="1" applyAlignment="1">
      <alignment/>
    </xf>
    <xf numFmtId="38" fontId="4" fillId="33" borderId="113" xfId="51" applyNumberFormat="1" applyFont="1" applyFill="1" applyBorder="1" applyAlignment="1">
      <alignment/>
    </xf>
    <xf numFmtId="38" fontId="4" fillId="40" borderId="47" xfId="0" applyNumberFormat="1" applyFont="1" applyFill="1" applyBorder="1" applyAlignment="1">
      <alignment/>
    </xf>
    <xf numFmtId="38" fontId="4" fillId="41" borderId="93" xfId="0" applyNumberFormat="1" applyFont="1" applyFill="1" applyBorder="1" applyAlignment="1">
      <alignment/>
    </xf>
    <xf numFmtId="180" fontId="4" fillId="41" borderId="122" xfId="0" applyNumberFormat="1" applyFont="1" applyFill="1" applyBorder="1" applyAlignment="1">
      <alignment/>
    </xf>
    <xf numFmtId="0" fontId="4" fillId="41" borderId="37" xfId="0" applyFont="1" applyFill="1" applyBorder="1" applyAlignment="1" quotePrefix="1">
      <alignment horizontal="left"/>
    </xf>
    <xf numFmtId="37" fontId="4" fillId="41" borderId="19" xfId="0" applyNumberFormat="1" applyFont="1" applyFill="1" applyBorder="1" applyAlignment="1" applyProtection="1">
      <alignment horizontal="right"/>
      <protection/>
    </xf>
    <xf numFmtId="180" fontId="4" fillId="41" borderId="132" xfId="0" applyNumberFormat="1" applyFont="1" applyFill="1" applyBorder="1" applyAlignment="1">
      <alignment horizontal="right"/>
    </xf>
    <xf numFmtId="180" fontId="4" fillId="41" borderId="95" xfId="0" applyNumberFormat="1" applyFont="1" applyFill="1" applyBorder="1" applyAlignment="1">
      <alignment horizontal="right"/>
    </xf>
    <xf numFmtId="180" fontId="4" fillId="41" borderId="123" xfId="0" applyNumberFormat="1" applyFont="1" applyFill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Alrit\&#23665;&#23822;\&#12507;&#12540;&#12512;&#12506;&#12540;&#12472;&#29992;&#21487;&#22609;&#21092;&#26376;&#22577;\2015&#24180;4&#26376;\2009&#24180;1&#26376;&#24230;%20&#21487;&#22609;&#21092;&#21450;&#12403;&#38306;&#36899;&#26989;&#30028;&#32113;&#35336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24"/>
  <sheetViews>
    <sheetView tabSelected="1" defaultGridColor="0" zoomScale="80" zoomScaleNormal="80" zoomScalePageLayoutView="0" colorId="22" workbookViewId="0" topLeftCell="A186">
      <selection activeCell="B13" sqref="B13"/>
    </sheetView>
  </sheetViews>
  <sheetFormatPr defaultColWidth="10.59765625" defaultRowHeight="15"/>
  <cols>
    <col min="1" max="1" width="4.59765625" style="0" customWidth="1"/>
    <col min="2" max="2" width="10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6" ht="22.5" customHeight="1">
      <c r="B1" s="8" t="s">
        <v>18</v>
      </c>
      <c r="C1" s="1"/>
      <c r="D1" s="1"/>
      <c r="E1" s="1"/>
      <c r="F1" s="1"/>
      <c r="G1" s="11" t="s">
        <v>195</v>
      </c>
      <c r="H1" s="12"/>
      <c r="I1" s="12"/>
      <c r="J1" s="1"/>
      <c r="K1" s="1"/>
      <c r="L1" s="1"/>
      <c r="M1" s="1"/>
      <c r="N1" s="13" t="s">
        <v>214</v>
      </c>
      <c r="O1" s="14"/>
      <c r="P1" s="195"/>
    </row>
    <row r="2" spans="2:16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9" t="s">
        <v>0</v>
      </c>
      <c r="O2" s="30"/>
      <c r="P2" s="1"/>
    </row>
    <row r="3" spans="2:16" ht="18" customHeight="1" thickBot="1">
      <c r="B3" s="3"/>
      <c r="C3" s="17" t="s">
        <v>34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8"/>
      <c r="P3" s="19"/>
    </row>
    <row r="4" spans="2:16" ht="17.25" customHeight="1">
      <c r="B4" s="2"/>
      <c r="C4" s="21" t="s">
        <v>35</v>
      </c>
      <c r="D4" s="22" t="s">
        <v>19</v>
      </c>
      <c r="E4" s="23" t="s">
        <v>1</v>
      </c>
      <c r="F4" s="24" t="s">
        <v>19</v>
      </c>
      <c r="G4" s="25" t="s">
        <v>2</v>
      </c>
      <c r="H4" s="24" t="s">
        <v>19</v>
      </c>
      <c r="I4" s="25" t="s">
        <v>3</v>
      </c>
      <c r="J4" s="24" t="s">
        <v>19</v>
      </c>
      <c r="K4" s="25" t="s">
        <v>4</v>
      </c>
      <c r="L4" s="24" t="s">
        <v>19</v>
      </c>
      <c r="M4" s="26" t="s">
        <v>5</v>
      </c>
      <c r="N4" s="27" t="s">
        <v>19</v>
      </c>
      <c r="O4" s="20" t="s">
        <v>6</v>
      </c>
      <c r="P4" s="28" t="s">
        <v>19</v>
      </c>
    </row>
    <row r="5" spans="2:17" ht="14.25">
      <c r="B5" s="582" t="s">
        <v>169</v>
      </c>
      <c r="C5" s="583">
        <f>C59+C68</f>
        <v>233377</v>
      </c>
      <c r="D5" s="584">
        <v>118</v>
      </c>
      <c r="E5" s="585">
        <f>E59+E68</f>
        <v>143539</v>
      </c>
      <c r="F5" s="584">
        <v>115</v>
      </c>
      <c r="G5" s="583">
        <f>G59+G68</f>
        <v>1403</v>
      </c>
      <c r="H5" s="584">
        <v>115</v>
      </c>
      <c r="I5" s="583">
        <f>I59+I68</f>
        <v>4541</v>
      </c>
      <c r="J5" s="584">
        <v>112</v>
      </c>
      <c r="K5" s="583">
        <f>K59+K68</f>
        <v>77613</v>
      </c>
      <c r="L5" s="584">
        <v>130</v>
      </c>
      <c r="M5" s="583">
        <f>M59+M68</f>
        <v>6281</v>
      </c>
      <c r="N5" s="584">
        <v>83</v>
      </c>
      <c r="O5" s="585">
        <f>O59+O68</f>
        <v>16717</v>
      </c>
      <c r="P5" s="586">
        <v>118</v>
      </c>
      <c r="Q5" s="142"/>
    </row>
    <row r="6" spans="2:17" ht="14.25">
      <c r="B6" s="439" t="s">
        <v>170</v>
      </c>
      <c r="C6" s="440">
        <f>C77+C86</f>
        <v>211465</v>
      </c>
      <c r="D6" s="441">
        <f aca="true" t="shared" si="0" ref="D6:D11">C6/C5*100</f>
        <v>90.61089996015032</v>
      </c>
      <c r="E6" s="442">
        <f>E77+E86</f>
        <v>132988</v>
      </c>
      <c r="F6" s="441">
        <f aca="true" t="shared" si="1" ref="F6:F11">E6/E5*100</f>
        <v>92.64938448783954</v>
      </c>
      <c r="G6" s="440">
        <f>G77+G86</f>
        <v>1264</v>
      </c>
      <c r="H6" s="441">
        <f aca="true" t="shared" si="2" ref="H6:H11">G6/G5*100</f>
        <v>90.09265858873842</v>
      </c>
      <c r="I6" s="440">
        <f>I77+I86</f>
        <v>4814</v>
      </c>
      <c r="J6" s="441">
        <f aca="true" t="shared" si="3" ref="J6:J11">I6/I5*100</f>
        <v>106.01189165382074</v>
      </c>
      <c r="K6" s="440">
        <f>K77+K86</f>
        <v>66773</v>
      </c>
      <c r="L6" s="441">
        <f aca="true" t="shared" si="4" ref="L6:L11">K6/K5*100</f>
        <v>86.03326762269208</v>
      </c>
      <c r="M6" s="440">
        <f>M77+M86</f>
        <v>5626</v>
      </c>
      <c r="N6" s="441">
        <f aca="true" t="shared" si="5" ref="N6:N11">M6/M5*100</f>
        <v>89.57172424773125</v>
      </c>
      <c r="O6" s="442">
        <f>O77+O86</f>
        <v>16812</v>
      </c>
      <c r="P6" s="443">
        <f aca="true" t="shared" si="6" ref="P6:P11">O6/O5*100</f>
        <v>100.56828378297541</v>
      </c>
      <c r="Q6" s="142"/>
    </row>
    <row r="7" spans="2:17" ht="14.25">
      <c r="B7" s="433" t="s">
        <v>165</v>
      </c>
      <c r="C7" s="434">
        <f>C95+C104</f>
        <v>212808</v>
      </c>
      <c r="D7" s="435">
        <f t="shared" si="0"/>
        <v>100.63509327784739</v>
      </c>
      <c r="E7" s="436">
        <f>E95+E104</f>
        <v>135360</v>
      </c>
      <c r="F7" s="435">
        <f t="shared" si="1"/>
        <v>101.78361957469846</v>
      </c>
      <c r="G7" s="434">
        <f>G95+G104</f>
        <v>1231</v>
      </c>
      <c r="H7" s="435">
        <f t="shared" si="2"/>
        <v>97.38924050632912</v>
      </c>
      <c r="I7" s="434">
        <f>I95+I104</f>
        <v>2947</v>
      </c>
      <c r="J7" s="435">
        <f t="shared" si="3"/>
        <v>61.21728292480266</v>
      </c>
      <c r="K7" s="434">
        <f>K95+K104</f>
        <v>67719</v>
      </c>
      <c r="L7" s="435">
        <f t="shared" si="4"/>
        <v>101.41674029922274</v>
      </c>
      <c r="M7" s="434">
        <f>M95+M104</f>
        <v>5551</v>
      </c>
      <c r="N7" s="435">
        <f t="shared" si="5"/>
        <v>98.66690366157128</v>
      </c>
      <c r="O7" s="437">
        <f>O95+O104</f>
        <v>14810</v>
      </c>
      <c r="P7" s="438">
        <f t="shared" si="6"/>
        <v>88.09183916250298</v>
      </c>
      <c r="Q7" s="142"/>
    </row>
    <row r="8" spans="2:17" ht="14.25">
      <c r="B8" s="399" t="s">
        <v>166</v>
      </c>
      <c r="C8" s="400">
        <f>C113+C122</f>
        <v>203501</v>
      </c>
      <c r="D8" s="401">
        <f t="shared" si="0"/>
        <v>95.62657418894027</v>
      </c>
      <c r="E8" s="402">
        <f>E113+E122</f>
        <v>130569</v>
      </c>
      <c r="F8" s="401">
        <f t="shared" si="1"/>
        <v>96.46054964539007</v>
      </c>
      <c r="G8" s="400">
        <f>G113+G122</f>
        <v>1065</v>
      </c>
      <c r="H8" s="401">
        <f t="shared" si="2"/>
        <v>86.51502843216898</v>
      </c>
      <c r="I8" s="400">
        <f>I113+I122</f>
        <v>3143</v>
      </c>
      <c r="J8" s="401">
        <f t="shared" si="3"/>
        <v>106.65083135391924</v>
      </c>
      <c r="K8" s="400">
        <f>K113+K122</f>
        <v>60329</v>
      </c>
      <c r="L8" s="401">
        <f t="shared" si="4"/>
        <v>89.0872576381813</v>
      </c>
      <c r="M8" s="400">
        <f>M113+M122</f>
        <v>8395</v>
      </c>
      <c r="N8" s="401">
        <f t="shared" si="5"/>
        <v>151.23401188974958</v>
      </c>
      <c r="O8" s="402">
        <f>O113+O122</f>
        <v>14600</v>
      </c>
      <c r="P8" s="403">
        <f t="shared" si="6"/>
        <v>98.58203916272788</v>
      </c>
      <c r="Q8" s="142"/>
    </row>
    <row r="9" spans="2:17" ht="14.25">
      <c r="B9" s="260" t="s">
        <v>167</v>
      </c>
      <c r="C9" s="261">
        <f>C131+C140</f>
        <v>200958</v>
      </c>
      <c r="D9" s="262">
        <f t="shared" si="0"/>
        <v>98.75037469103346</v>
      </c>
      <c r="E9" s="263">
        <f>E131+E140</f>
        <v>122854</v>
      </c>
      <c r="F9" s="262">
        <f t="shared" si="1"/>
        <v>94.09124677373649</v>
      </c>
      <c r="G9" s="261">
        <f>G131+G140</f>
        <v>1049</v>
      </c>
      <c r="H9" s="262">
        <f t="shared" si="2"/>
        <v>98.49765258215962</v>
      </c>
      <c r="I9" s="261">
        <f>I131+I140</f>
        <v>3219</v>
      </c>
      <c r="J9" s="262">
        <f t="shared" si="3"/>
        <v>102.41807190582246</v>
      </c>
      <c r="K9" s="261">
        <f>K131+K140</f>
        <v>65105</v>
      </c>
      <c r="L9" s="262">
        <f t="shared" si="4"/>
        <v>107.91659069435926</v>
      </c>
      <c r="M9" s="261">
        <f>M131+M140</f>
        <v>8731</v>
      </c>
      <c r="N9" s="262">
        <f t="shared" si="5"/>
        <v>104.0023823704586</v>
      </c>
      <c r="O9" s="263">
        <f>O131+O140</f>
        <v>15631</v>
      </c>
      <c r="P9" s="347">
        <f t="shared" si="6"/>
        <v>107.06164383561645</v>
      </c>
      <c r="Q9" s="142"/>
    </row>
    <row r="10" spans="2:17" ht="14.25">
      <c r="B10" s="342" t="s">
        <v>168</v>
      </c>
      <c r="C10" s="343">
        <f>C149+C158</f>
        <v>207720</v>
      </c>
      <c r="D10" s="392">
        <f t="shared" si="0"/>
        <v>103.36488221419403</v>
      </c>
      <c r="E10" s="391">
        <f>E149+E158</f>
        <v>121623</v>
      </c>
      <c r="F10" s="344">
        <f t="shared" si="1"/>
        <v>98.997997623195</v>
      </c>
      <c r="G10" s="343">
        <f>G149+G158</f>
        <v>938</v>
      </c>
      <c r="H10" s="344">
        <f t="shared" si="2"/>
        <v>89.4184938036225</v>
      </c>
      <c r="I10" s="343">
        <f>I149+I158</f>
        <v>4918</v>
      </c>
      <c r="J10" s="344">
        <f t="shared" si="3"/>
        <v>152.78036657347002</v>
      </c>
      <c r="K10" s="343">
        <f>K149+K158</f>
        <v>70123</v>
      </c>
      <c r="L10" s="344">
        <f t="shared" si="4"/>
        <v>107.70754934336841</v>
      </c>
      <c r="M10" s="343">
        <f>M149+M158</f>
        <v>10118</v>
      </c>
      <c r="N10" s="392">
        <f t="shared" si="5"/>
        <v>115.88592372007788</v>
      </c>
      <c r="O10" s="391">
        <f>O149+O158</f>
        <v>15523</v>
      </c>
      <c r="P10" s="345">
        <f t="shared" si="6"/>
        <v>99.30906531891753</v>
      </c>
      <c r="Q10" s="142"/>
    </row>
    <row r="11" spans="2:17" ht="14.25">
      <c r="B11" s="513" t="s">
        <v>197</v>
      </c>
      <c r="C11" s="427">
        <f>C167+C176</f>
        <v>206967</v>
      </c>
      <c r="D11" s="429">
        <f t="shared" si="0"/>
        <v>99.63749277874061</v>
      </c>
      <c r="E11" s="428">
        <f>E167+E176</f>
        <v>119758</v>
      </c>
      <c r="F11" s="430">
        <f t="shared" si="1"/>
        <v>98.46657293439563</v>
      </c>
      <c r="G11" s="427">
        <f>G167+G176</f>
        <v>914</v>
      </c>
      <c r="H11" s="430">
        <f t="shared" si="2"/>
        <v>97.44136460554371</v>
      </c>
      <c r="I11" s="427">
        <f>I167+I176</f>
        <v>3008</v>
      </c>
      <c r="J11" s="430">
        <f t="shared" si="3"/>
        <v>61.16307442049613</v>
      </c>
      <c r="K11" s="427">
        <f>K167+K176</f>
        <v>74477</v>
      </c>
      <c r="L11" s="430">
        <f t="shared" si="4"/>
        <v>106.20908974230994</v>
      </c>
      <c r="M11" s="427">
        <f>M167+M176</f>
        <v>8810</v>
      </c>
      <c r="N11" s="429">
        <f t="shared" si="5"/>
        <v>87.07254398102393</v>
      </c>
      <c r="O11" s="428">
        <f>O167+O176</f>
        <v>16446</v>
      </c>
      <c r="P11" s="431">
        <f t="shared" si="6"/>
        <v>105.94601558977001</v>
      </c>
      <c r="Q11" s="142"/>
    </row>
    <row r="12" spans="2:17" ht="14.25">
      <c r="B12" s="564" t="s">
        <v>215</v>
      </c>
      <c r="C12" s="565">
        <f>C185+C194</f>
        <v>228145</v>
      </c>
      <c r="D12" s="566">
        <f>C12/C11*100</f>
        <v>110.23254915034764</v>
      </c>
      <c r="E12" s="565">
        <f>E185+E194</f>
        <v>117005</v>
      </c>
      <c r="F12" s="567">
        <f>E12/E11*100</f>
        <v>97.70119741478649</v>
      </c>
      <c r="G12" s="565">
        <f>G185+G194</f>
        <v>786</v>
      </c>
      <c r="H12" s="567">
        <f>G12/G11*100</f>
        <v>85.99562363238512</v>
      </c>
      <c r="I12" s="565">
        <f>I185+I194</f>
        <v>2752</v>
      </c>
      <c r="J12" s="567">
        <f>I12/I11*100</f>
        <v>91.48936170212765</v>
      </c>
      <c r="K12" s="565">
        <f>K185+K194</f>
        <v>97818</v>
      </c>
      <c r="L12" s="567">
        <f>K12/K11*100</f>
        <v>131.3398767404702</v>
      </c>
      <c r="M12" s="565">
        <f>M185+M194</f>
        <v>9784</v>
      </c>
      <c r="N12" s="566">
        <f>M12/M11*100</f>
        <v>111.05561861520998</v>
      </c>
      <c r="O12" s="565">
        <f>O185+O194</f>
        <v>17163</v>
      </c>
      <c r="P12" s="568">
        <f>O12/O11*100</f>
        <v>104.35972272893103</v>
      </c>
      <c r="Q12" s="142"/>
    </row>
    <row r="13" spans="2:17" ht="14.25">
      <c r="B13" s="635" t="s">
        <v>237</v>
      </c>
      <c r="C13" s="636">
        <f>C203+C212</f>
        <v>216257</v>
      </c>
      <c r="D13" s="637">
        <f>C13/C12*100</f>
        <v>94.78927874816453</v>
      </c>
      <c r="E13" s="636">
        <f>E203+E212</f>
        <v>108378</v>
      </c>
      <c r="F13" s="638">
        <f>E13/E12*100</f>
        <v>92.62681082005042</v>
      </c>
      <c r="G13" s="636">
        <f>G203+G212</f>
        <v>711</v>
      </c>
      <c r="H13" s="638">
        <f>G13/G12*100</f>
        <v>90.45801526717557</v>
      </c>
      <c r="I13" s="636">
        <f>I203+I212</f>
        <v>3148</v>
      </c>
      <c r="J13" s="638">
        <f>I13/I12*100</f>
        <v>114.38953488372093</v>
      </c>
      <c r="K13" s="636">
        <f>K203+K212</f>
        <v>93653</v>
      </c>
      <c r="L13" s="638">
        <f>K13/K12*100</f>
        <v>95.74209245742092</v>
      </c>
      <c r="M13" s="636">
        <f>M203+M212</f>
        <v>10367</v>
      </c>
      <c r="N13" s="637">
        <f>M13/M12*100</f>
        <v>105.95870809484873</v>
      </c>
      <c r="O13" s="636">
        <f>O203+O212</f>
        <v>17352</v>
      </c>
      <c r="P13" s="639">
        <f>O13/O12*100</f>
        <v>101.10120608285264</v>
      </c>
      <c r="Q13" s="142"/>
    </row>
    <row r="14" spans="2:16" ht="6" customHeight="1" thickBot="1">
      <c r="B14" s="4"/>
      <c r="C14" s="5"/>
      <c r="D14" s="7"/>
      <c r="E14" s="9"/>
      <c r="F14" s="6"/>
      <c r="G14" s="6"/>
      <c r="H14" s="6"/>
      <c r="I14" s="6"/>
      <c r="J14" s="6"/>
      <c r="K14" s="6"/>
      <c r="L14" s="6"/>
      <c r="M14" s="6"/>
      <c r="N14" s="146"/>
      <c r="O14" s="9"/>
      <c r="P14" s="6"/>
    </row>
    <row r="15" spans="2:16" ht="14.25" hidden="1">
      <c r="B15" s="31" t="s">
        <v>14</v>
      </c>
      <c r="C15" s="32">
        <v>27107</v>
      </c>
      <c r="D15" s="75">
        <v>100</v>
      </c>
      <c r="E15" s="76">
        <v>17845</v>
      </c>
      <c r="F15" s="77">
        <v>115</v>
      </c>
      <c r="G15" s="35">
        <v>173</v>
      </c>
      <c r="H15" s="33">
        <v>90</v>
      </c>
      <c r="I15" s="32">
        <v>1367</v>
      </c>
      <c r="J15" s="33">
        <v>105</v>
      </c>
      <c r="K15" s="32">
        <v>7239</v>
      </c>
      <c r="L15" s="33">
        <v>82</v>
      </c>
      <c r="M15" s="32">
        <v>483</v>
      </c>
      <c r="N15" s="33">
        <v>32</v>
      </c>
      <c r="O15" s="37">
        <v>1574</v>
      </c>
      <c r="P15" s="38">
        <v>99</v>
      </c>
    </row>
    <row r="16" spans="2:16" ht="14.25" hidden="1">
      <c r="B16" s="31" t="s">
        <v>20</v>
      </c>
      <c r="C16" s="32">
        <v>29045</v>
      </c>
      <c r="D16" s="75">
        <v>107</v>
      </c>
      <c r="E16" s="34">
        <v>16998</v>
      </c>
      <c r="F16" s="78">
        <v>98</v>
      </c>
      <c r="G16" s="35">
        <v>203</v>
      </c>
      <c r="H16" s="33">
        <v>89</v>
      </c>
      <c r="I16" s="32">
        <v>17</v>
      </c>
      <c r="J16" s="33">
        <v>27</v>
      </c>
      <c r="K16" s="32">
        <v>10680</v>
      </c>
      <c r="L16" s="33">
        <v>120</v>
      </c>
      <c r="M16" s="32">
        <v>1147</v>
      </c>
      <c r="N16" s="33">
        <v>168</v>
      </c>
      <c r="O16" s="37">
        <v>1669</v>
      </c>
      <c r="P16" s="38">
        <v>119</v>
      </c>
    </row>
    <row r="17" spans="2:16" ht="14.25" hidden="1">
      <c r="B17" s="31" t="s">
        <v>21</v>
      </c>
      <c r="C17" s="32">
        <v>25132</v>
      </c>
      <c r="D17" s="75">
        <v>91</v>
      </c>
      <c r="E17" s="34">
        <v>14492</v>
      </c>
      <c r="F17" s="78">
        <v>99</v>
      </c>
      <c r="G17" s="35">
        <v>182</v>
      </c>
      <c r="H17" s="33">
        <v>81</v>
      </c>
      <c r="I17" s="32">
        <v>1294</v>
      </c>
      <c r="J17" s="33">
        <v>0</v>
      </c>
      <c r="K17" s="32">
        <v>7737</v>
      </c>
      <c r="L17" s="33">
        <v>72</v>
      </c>
      <c r="M17" s="32">
        <v>1427</v>
      </c>
      <c r="N17" s="33">
        <v>76</v>
      </c>
      <c r="O17" s="37">
        <v>1509</v>
      </c>
      <c r="P17" s="38">
        <v>86</v>
      </c>
    </row>
    <row r="18" spans="2:16" ht="14.25" hidden="1">
      <c r="B18" s="39" t="s">
        <v>10</v>
      </c>
      <c r="C18" s="40">
        <f>SUM(C15:C17)</f>
        <v>81284</v>
      </c>
      <c r="D18" s="41">
        <v>99</v>
      </c>
      <c r="E18" s="42">
        <f>SUM(E15:E17)</f>
        <v>49335</v>
      </c>
      <c r="F18" s="43">
        <v>104</v>
      </c>
      <c r="G18" s="44">
        <f>SUM(G15:G17)</f>
        <v>558</v>
      </c>
      <c r="H18" s="45">
        <v>86</v>
      </c>
      <c r="I18" s="40">
        <f>SUM(I15:I17)</f>
        <v>2678</v>
      </c>
      <c r="J18" s="45">
        <v>196</v>
      </c>
      <c r="K18" s="40">
        <f>SUM(K15:K17)</f>
        <v>25656</v>
      </c>
      <c r="L18" s="45">
        <v>90</v>
      </c>
      <c r="M18" s="40">
        <f>SUM(M15:M17)</f>
        <v>3057</v>
      </c>
      <c r="N18" s="45">
        <v>76</v>
      </c>
      <c r="O18" s="46">
        <f>SUM(O15:O17)</f>
        <v>4752</v>
      </c>
      <c r="P18" s="47">
        <v>100</v>
      </c>
    </row>
    <row r="19" spans="2:16" ht="14.25" hidden="1">
      <c r="B19" s="31" t="s">
        <v>12</v>
      </c>
      <c r="C19" s="32">
        <v>25531</v>
      </c>
      <c r="D19" s="75">
        <v>92</v>
      </c>
      <c r="E19" s="34">
        <v>13545</v>
      </c>
      <c r="F19" s="78">
        <v>86</v>
      </c>
      <c r="G19" s="35">
        <v>187</v>
      </c>
      <c r="H19" s="33">
        <v>93</v>
      </c>
      <c r="I19" s="32">
        <v>0</v>
      </c>
      <c r="J19" s="36" t="s">
        <v>22</v>
      </c>
      <c r="K19" s="32">
        <v>11065</v>
      </c>
      <c r="L19" s="33">
        <v>123</v>
      </c>
      <c r="M19" s="32">
        <v>734</v>
      </c>
      <c r="N19" s="33">
        <v>71</v>
      </c>
      <c r="O19" s="37">
        <v>1733</v>
      </c>
      <c r="P19" s="38">
        <v>118</v>
      </c>
    </row>
    <row r="20" spans="2:16" ht="14.25" hidden="1">
      <c r="B20" s="31" t="s">
        <v>23</v>
      </c>
      <c r="C20" s="32">
        <v>19174</v>
      </c>
      <c r="D20" s="75">
        <v>82</v>
      </c>
      <c r="E20" s="34">
        <v>14922</v>
      </c>
      <c r="F20" s="78">
        <v>86</v>
      </c>
      <c r="G20" s="35">
        <v>170</v>
      </c>
      <c r="H20" s="33">
        <v>90</v>
      </c>
      <c r="I20" s="32">
        <v>0</v>
      </c>
      <c r="J20" s="36" t="s">
        <v>22</v>
      </c>
      <c r="K20" s="32">
        <v>3379</v>
      </c>
      <c r="L20" s="33">
        <v>70</v>
      </c>
      <c r="M20" s="32">
        <v>703</v>
      </c>
      <c r="N20" s="33">
        <v>64</v>
      </c>
      <c r="O20" s="37">
        <v>1217</v>
      </c>
      <c r="P20" s="38">
        <v>79</v>
      </c>
    </row>
    <row r="21" spans="2:16" ht="14.25" hidden="1">
      <c r="B21" s="31" t="s">
        <v>24</v>
      </c>
      <c r="C21" s="32">
        <v>19801</v>
      </c>
      <c r="D21" s="75">
        <v>81</v>
      </c>
      <c r="E21" s="34">
        <v>10335</v>
      </c>
      <c r="F21" s="78">
        <v>68</v>
      </c>
      <c r="G21" s="35">
        <v>138</v>
      </c>
      <c r="H21" s="33">
        <v>61</v>
      </c>
      <c r="I21" s="32">
        <v>0</v>
      </c>
      <c r="J21" s="36" t="s">
        <v>29</v>
      </c>
      <c r="K21" s="32">
        <v>8248</v>
      </c>
      <c r="L21" s="33">
        <v>105</v>
      </c>
      <c r="M21" s="32">
        <v>1080</v>
      </c>
      <c r="N21" s="33">
        <v>94</v>
      </c>
      <c r="O21" s="37">
        <v>1479</v>
      </c>
      <c r="P21" s="38">
        <v>88</v>
      </c>
    </row>
    <row r="22" spans="2:16" ht="14.25" hidden="1">
      <c r="B22" s="39" t="s">
        <v>7</v>
      </c>
      <c r="C22" s="40">
        <f>SUM(C19:C21)</f>
        <v>64506</v>
      </c>
      <c r="D22" s="49">
        <v>85</v>
      </c>
      <c r="E22" s="57">
        <f>SUM(E19:E21)</f>
        <v>38802</v>
      </c>
      <c r="F22" s="51">
        <v>80</v>
      </c>
      <c r="G22" s="52">
        <f>SUM(G19:G21)</f>
        <v>495</v>
      </c>
      <c r="H22" s="53">
        <v>80</v>
      </c>
      <c r="I22" s="48">
        <v>0</v>
      </c>
      <c r="J22" s="54" t="s">
        <v>29</v>
      </c>
      <c r="K22" s="48">
        <f>SUM(K19:K21)</f>
        <v>22692</v>
      </c>
      <c r="L22" s="53">
        <v>105</v>
      </c>
      <c r="M22" s="48">
        <f>SUM(M19:M21)</f>
        <v>2517</v>
      </c>
      <c r="N22" s="53">
        <v>77</v>
      </c>
      <c r="O22" s="46">
        <f>SUM(O19:O21)</f>
        <v>4429</v>
      </c>
      <c r="P22" s="56">
        <v>94</v>
      </c>
    </row>
    <row r="23" spans="2:16" ht="14.25" hidden="1">
      <c r="B23" s="58" t="s">
        <v>15</v>
      </c>
      <c r="C23" s="40">
        <f>C18+C22</f>
        <v>145790</v>
      </c>
      <c r="D23" s="59">
        <v>92</v>
      </c>
      <c r="E23" s="42">
        <f>E18+E22</f>
        <v>88137</v>
      </c>
      <c r="F23" s="60">
        <v>92</v>
      </c>
      <c r="G23" s="61">
        <f>G18+G22</f>
        <v>1053</v>
      </c>
      <c r="H23" s="62">
        <v>83</v>
      </c>
      <c r="I23" s="61">
        <v>2678</v>
      </c>
      <c r="J23" s="63">
        <v>84</v>
      </c>
      <c r="K23" s="61">
        <v>48348</v>
      </c>
      <c r="L23" s="63">
        <v>96</v>
      </c>
      <c r="M23" s="61">
        <v>5574</v>
      </c>
      <c r="N23" s="64">
        <v>76</v>
      </c>
      <c r="O23" s="65">
        <v>9181</v>
      </c>
      <c r="P23" s="66">
        <v>97</v>
      </c>
    </row>
    <row r="24" spans="2:16" ht="14.25" hidden="1">
      <c r="B24" s="31" t="s">
        <v>13</v>
      </c>
      <c r="C24" s="32">
        <v>24328</v>
      </c>
      <c r="D24" s="75">
        <v>83</v>
      </c>
      <c r="E24" s="34">
        <v>15477</v>
      </c>
      <c r="F24" s="78">
        <v>87</v>
      </c>
      <c r="G24" s="35">
        <v>195</v>
      </c>
      <c r="H24" s="33">
        <v>80</v>
      </c>
      <c r="I24" s="32">
        <v>1521</v>
      </c>
      <c r="J24" s="33">
        <v>110</v>
      </c>
      <c r="K24" s="32">
        <v>5785</v>
      </c>
      <c r="L24" s="33">
        <v>63</v>
      </c>
      <c r="M24" s="32">
        <v>1350</v>
      </c>
      <c r="N24" s="33">
        <v>165</v>
      </c>
      <c r="O24" s="37">
        <v>1512</v>
      </c>
      <c r="P24" s="38">
        <v>102</v>
      </c>
    </row>
    <row r="25" spans="2:16" ht="14.25" hidden="1">
      <c r="B25" s="31" t="s">
        <v>25</v>
      </c>
      <c r="C25" s="32">
        <v>21509</v>
      </c>
      <c r="D25" s="75">
        <v>78</v>
      </c>
      <c r="E25" s="34">
        <v>11566</v>
      </c>
      <c r="F25" s="78">
        <v>73</v>
      </c>
      <c r="G25" s="35">
        <v>180</v>
      </c>
      <c r="H25" s="33">
        <v>168</v>
      </c>
      <c r="I25" s="32">
        <v>0</v>
      </c>
      <c r="J25" s="33">
        <v>0</v>
      </c>
      <c r="K25" s="32">
        <v>9205</v>
      </c>
      <c r="L25" s="33">
        <v>86</v>
      </c>
      <c r="M25" s="32">
        <v>558</v>
      </c>
      <c r="N25" s="33">
        <v>60</v>
      </c>
      <c r="O25" s="37">
        <v>1548</v>
      </c>
      <c r="P25" s="38">
        <v>119</v>
      </c>
    </row>
    <row r="26" spans="2:16" ht="14.25" hidden="1">
      <c r="B26" s="31" t="s">
        <v>26</v>
      </c>
      <c r="C26" s="32">
        <v>26080</v>
      </c>
      <c r="D26" s="75">
        <v>102</v>
      </c>
      <c r="E26" s="34">
        <v>14822</v>
      </c>
      <c r="F26" s="78">
        <v>97</v>
      </c>
      <c r="G26" s="35">
        <v>121</v>
      </c>
      <c r="H26" s="33">
        <v>61</v>
      </c>
      <c r="I26" s="32">
        <v>1046</v>
      </c>
      <c r="J26" s="33">
        <v>87</v>
      </c>
      <c r="K26" s="32">
        <v>8618</v>
      </c>
      <c r="L26" s="33">
        <v>118</v>
      </c>
      <c r="M26" s="32">
        <v>1473</v>
      </c>
      <c r="N26" s="33">
        <v>99</v>
      </c>
      <c r="O26" s="37">
        <v>1440</v>
      </c>
      <c r="P26" s="38">
        <v>106</v>
      </c>
    </row>
    <row r="27" spans="2:16" ht="14.25" hidden="1">
      <c r="B27" s="39" t="s">
        <v>8</v>
      </c>
      <c r="C27" s="40">
        <f>SUM(C24:C26)</f>
        <v>71917</v>
      </c>
      <c r="D27" s="41">
        <v>87</v>
      </c>
      <c r="E27" s="42">
        <f>SUM(E24:E26)</f>
        <v>41865</v>
      </c>
      <c r="F27" s="43">
        <v>86</v>
      </c>
      <c r="G27" s="44">
        <f>SUM(G24:G26)</f>
        <v>496</v>
      </c>
      <c r="H27" s="45">
        <v>90</v>
      </c>
      <c r="I27" s="40">
        <f>SUM(I24:I26)</f>
        <v>2567</v>
      </c>
      <c r="J27" s="45">
        <v>99</v>
      </c>
      <c r="K27" s="40">
        <f>SUM(K24:K26)</f>
        <v>23608</v>
      </c>
      <c r="L27" s="45">
        <v>87</v>
      </c>
      <c r="M27" s="40">
        <f>SUM(M24:M26)</f>
        <v>3381</v>
      </c>
      <c r="N27" s="45">
        <v>104</v>
      </c>
      <c r="O27" s="46">
        <f>SUM(O24:O26)</f>
        <v>4500</v>
      </c>
      <c r="P27" s="47">
        <v>109</v>
      </c>
    </row>
    <row r="28" spans="2:16" ht="14.25" hidden="1">
      <c r="B28" s="31" t="s">
        <v>11</v>
      </c>
      <c r="C28" s="79">
        <v>22307</v>
      </c>
      <c r="D28" s="75">
        <v>92</v>
      </c>
      <c r="E28" s="34">
        <v>13332</v>
      </c>
      <c r="F28" s="78">
        <v>87</v>
      </c>
      <c r="G28" s="35">
        <v>122</v>
      </c>
      <c r="H28" s="33">
        <v>48</v>
      </c>
      <c r="I28" s="32">
        <v>0</v>
      </c>
      <c r="J28" s="33">
        <v>0</v>
      </c>
      <c r="K28" s="32">
        <v>7414</v>
      </c>
      <c r="L28" s="33">
        <v>95</v>
      </c>
      <c r="M28" s="32">
        <v>1439</v>
      </c>
      <c r="N28" s="33">
        <v>233</v>
      </c>
      <c r="O28" s="37">
        <v>1343</v>
      </c>
      <c r="P28" s="38">
        <v>88</v>
      </c>
    </row>
    <row r="29" spans="2:16" ht="14.25" hidden="1">
      <c r="B29" s="31" t="s">
        <v>27</v>
      </c>
      <c r="C29" s="32">
        <v>16494</v>
      </c>
      <c r="D29" s="75">
        <v>67</v>
      </c>
      <c r="E29" s="34">
        <v>8445</v>
      </c>
      <c r="F29" s="78">
        <v>60</v>
      </c>
      <c r="G29" s="35">
        <v>157</v>
      </c>
      <c r="H29" s="33">
        <v>94</v>
      </c>
      <c r="I29" s="32">
        <v>0</v>
      </c>
      <c r="J29" s="33">
        <v>0</v>
      </c>
      <c r="K29" s="32">
        <v>7193</v>
      </c>
      <c r="L29" s="33">
        <v>77</v>
      </c>
      <c r="M29" s="32">
        <v>698</v>
      </c>
      <c r="N29" s="33">
        <v>57</v>
      </c>
      <c r="O29" s="37">
        <v>1560</v>
      </c>
      <c r="P29" s="38">
        <v>103</v>
      </c>
    </row>
    <row r="30" spans="2:16" ht="14.25" hidden="1">
      <c r="B30" s="31" t="s">
        <v>28</v>
      </c>
      <c r="C30" s="32">
        <v>22388</v>
      </c>
      <c r="D30" s="75">
        <v>92</v>
      </c>
      <c r="E30" s="34">
        <v>14532</v>
      </c>
      <c r="F30" s="78">
        <v>104</v>
      </c>
      <c r="G30" s="35">
        <v>143</v>
      </c>
      <c r="H30" s="33">
        <v>72</v>
      </c>
      <c r="I30" s="32">
        <v>1395</v>
      </c>
      <c r="J30" s="33">
        <v>103</v>
      </c>
      <c r="K30" s="32">
        <v>5278</v>
      </c>
      <c r="L30" s="33">
        <v>75</v>
      </c>
      <c r="M30" s="32">
        <v>1040</v>
      </c>
      <c r="N30" s="33">
        <v>54</v>
      </c>
      <c r="O30" s="37">
        <v>1426</v>
      </c>
      <c r="P30" s="38">
        <v>97</v>
      </c>
    </row>
    <row r="31" spans="2:16" ht="14.25" hidden="1">
      <c r="B31" s="39" t="s">
        <v>9</v>
      </c>
      <c r="C31" s="40">
        <f>SUM(C28:C30)</f>
        <v>61189</v>
      </c>
      <c r="D31" s="49">
        <v>83</v>
      </c>
      <c r="E31" s="50">
        <f>SUM(E28:E30)</f>
        <v>36309</v>
      </c>
      <c r="F31" s="51">
        <v>84</v>
      </c>
      <c r="G31" s="52">
        <f>SUM(G28:G30)</f>
        <v>422</v>
      </c>
      <c r="H31" s="53">
        <v>68</v>
      </c>
      <c r="I31" s="48">
        <f>SUM(I28:I30)</f>
        <v>1395</v>
      </c>
      <c r="J31" s="53">
        <v>91</v>
      </c>
      <c r="K31" s="48">
        <f>SUM(K28:K30)</f>
        <v>19885</v>
      </c>
      <c r="L31" s="53">
        <v>82</v>
      </c>
      <c r="M31" s="48">
        <f>SUM(M28:M30)</f>
        <v>3177</v>
      </c>
      <c r="N31" s="53">
        <v>84</v>
      </c>
      <c r="O31" s="55">
        <f>SUM(O28:O30)</f>
        <v>4329</v>
      </c>
      <c r="P31" s="56">
        <v>96</v>
      </c>
    </row>
    <row r="32" spans="2:16" ht="15" hidden="1" thickBot="1">
      <c r="B32" s="67" t="s">
        <v>16</v>
      </c>
      <c r="C32" s="68">
        <f>C27+C31</f>
        <v>133106</v>
      </c>
      <c r="D32" s="69">
        <v>85</v>
      </c>
      <c r="E32" s="70">
        <f>E27+E31</f>
        <v>78174</v>
      </c>
      <c r="F32" s="71">
        <v>85</v>
      </c>
      <c r="G32" s="68">
        <f>G27+G31</f>
        <v>918</v>
      </c>
      <c r="H32" s="72">
        <v>78</v>
      </c>
      <c r="I32" s="68">
        <f>I27+I31</f>
        <v>3962</v>
      </c>
      <c r="J32" s="72">
        <v>96</v>
      </c>
      <c r="K32" s="68">
        <f>K27+K31</f>
        <v>43493</v>
      </c>
      <c r="L32" s="72">
        <v>85</v>
      </c>
      <c r="M32" s="68">
        <f>M27+M31</f>
        <v>6558</v>
      </c>
      <c r="N32" s="69">
        <v>93</v>
      </c>
      <c r="O32" s="73">
        <f>O27+O31</f>
        <v>8829</v>
      </c>
      <c r="P32" s="74">
        <v>102</v>
      </c>
    </row>
    <row r="33" spans="1:16" ht="20.25" customHeight="1" hidden="1">
      <c r="A33" s="10"/>
      <c r="B33" s="31" t="s">
        <v>17</v>
      </c>
      <c r="C33" s="32">
        <v>18499</v>
      </c>
      <c r="D33" s="75">
        <f aca="true" t="shared" si="7" ref="D33:D38">C33/C15*100</f>
        <v>68.24436492418933</v>
      </c>
      <c r="E33" s="34">
        <v>12699</v>
      </c>
      <c r="F33" s="78">
        <f aca="true" t="shared" si="8" ref="F33:F40">E33/E15*100</f>
        <v>71.16279069767441</v>
      </c>
      <c r="G33" s="35">
        <v>87</v>
      </c>
      <c r="H33" s="33">
        <f aca="true" t="shared" si="9" ref="H33:H38">G33/G15*100</f>
        <v>50.28901734104046</v>
      </c>
      <c r="I33" s="32">
        <v>0</v>
      </c>
      <c r="J33" s="33">
        <f>I33/I15*100</f>
        <v>0</v>
      </c>
      <c r="K33" s="32">
        <v>4188</v>
      </c>
      <c r="L33" s="33">
        <f>K33/K15*100</f>
        <v>57.85329465395773</v>
      </c>
      <c r="M33" s="32">
        <v>1525</v>
      </c>
      <c r="N33" s="33">
        <f>M33/M15*100</f>
        <v>315.73498964803315</v>
      </c>
      <c r="O33" s="37">
        <v>1155</v>
      </c>
      <c r="P33" s="38">
        <f aca="true" t="shared" si="10" ref="P33:P39">O33/O15*100</f>
        <v>73.37992376111816</v>
      </c>
    </row>
    <row r="34" spans="1:16" ht="14.25" hidden="1">
      <c r="A34" s="10"/>
      <c r="B34" s="31" t="s">
        <v>20</v>
      </c>
      <c r="C34" s="32">
        <f>E34+G34+I34+K34+M34</f>
        <v>16170</v>
      </c>
      <c r="D34" s="75">
        <f t="shared" si="7"/>
        <v>55.67223274229644</v>
      </c>
      <c r="E34" s="85">
        <v>11130</v>
      </c>
      <c r="F34" s="78">
        <f t="shared" si="8"/>
        <v>65.47829156371337</v>
      </c>
      <c r="G34" s="35">
        <v>29</v>
      </c>
      <c r="H34" s="33">
        <f t="shared" si="9"/>
        <v>14.285714285714285</v>
      </c>
      <c r="I34" s="32">
        <v>0</v>
      </c>
      <c r="J34" s="33">
        <f>I34/I16*100</f>
        <v>0</v>
      </c>
      <c r="K34" s="32">
        <v>4900</v>
      </c>
      <c r="L34" s="33">
        <f aca="true" t="shared" si="11" ref="L34:L40">K34/K16*100</f>
        <v>45.88014981273408</v>
      </c>
      <c r="M34" s="32">
        <v>111</v>
      </c>
      <c r="N34" s="33">
        <f aca="true" t="shared" si="12" ref="N34:N40">M34/M16*100</f>
        <v>9.67741935483871</v>
      </c>
      <c r="O34" s="37">
        <v>1018</v>
      </c>
      <c r="P34" s="38">
        <f t="shared" si="10"/>
        <v>60.9946075494308</v>
      </c>
    </row>
    <row r="35" spans="1:16" ht="14.25" hidden="1">
      <c r="A35" s="10"/>
      <c r="B35" s="31" t="s">
        <v>21</v>
      </c>
      <c r="C35" s="32">
        <f>E35+G35+I35+K35+M35</f>
        <v>13904</v>
      </c>
      <c r="D35" s="33">
        <f t="shared" si="7"/>
        <v>55.323889861531114</v>
      </c>
      <c r="E35" s="34">
        <v>8276</v>
      </c>
      <c r="F35" s="78">
        <f t="shared" si="8"/>
        <v>57.10736958321833</v>
      </c>
      <c r="G35" s="35">
        <v>43</v>
      </c>
      <c r="H35" s="33">
        <f t="shared" si="9"/>
        <v>23.626373626373624</v>
      </c>
      <c r="I35" s="32">
        <v>1163</v>
      </c>
      <c r="J35" s="33">
        <f>I35/I17*100</f>
        <v>89.87635239567233</v>
      </c>
      <c r="K35" s="32">
        <v>3854</v>
      </c>
      <c r="L35" s="33">
        <f t="shared" si="11"/>
        <v>49.81258885873077</v>
      </c>
      <c r="M35" s="32">
        <v>568</v>
      </c>
      <c r="N35" s="33">
        <f t="shared" si="12"/>
        <v>39.803784162578836</v>
      </c>
      <c r="O35" s="37">
        <v>1060</v>
      </c>
      <c r="P35" s="38">
        <f t="shared" si="10"/>
        <v>70.24519549370444</v>
      </c>
    </row>
    <row r="36" spans="1:16" ht="14.25" hidden="1">
      <c r="A36" s="10"/>
      <c r="B36" s="115" t="s">
        <v>10</v>
      </c>
      <c r="C36" s="116">
        <f>SUM(C33:C35)</f>
        <v>48573</v>
      </c>
      <c r="D36" s="117">
        <f t="shared" si="7"/>
        <v>59.75714777816052</v>
      </c>
      <c r="E36" s="118">
        <f>SUM(E33:E35)</f>
        <v>32105</v>
      </c>
      <c r="F36" s="119">
        <f t="shared" si="8"/>
        <v>65.07550420593898</v>
      </c>
      <c r="G36" s="116">
        <f>SUM(G33:G35)</f>
        <v>159</v>
      </c>
      <c r="H36" s="120">
        <f t="shared" si="9"/>
        <v>28.49462365591398</v>
      </c>
      <c r="I36" s="116">
        <f>SUM(I33:I35)</f>
        <v>1163</v>
      </c>
      <c r="J36" s="120">
        <f>I36/I18*100</f>
        <v>43.427931292008964</v>
      </c>
      <c r="K36" s="121">
        <f>SUM(K33:K35)</f>
        <v>12942</v>
      </c>
      <c r="L36" s="120">
        <f t="shared" si="11"/>
        <v>50.44434050514499</v>
      </c>
      <c r="M36" s="122">
        <f>SUM(M33:M35)</f>
        <v>2204</v>
      </c>
      <c r="N36" s="123">
        <f t="shared" si="12"/>
        <v>72.09682695453058</v>
      </c>
      <c r="O36" s="124">
        <f>SUM(O33:O35)</f>
        <v>3233</v>
      </c>
      <c r="P36" s="125">
        <f t="shared" si="10"/>
        <v>68.03451178451179</v>
      </c>
    </row>
    <row r="37" spans="2:16" ht="14.25" hidden="1">
      <c r="B37" s="31" t="s">
        <v>12</v>
      </c>
      <c r="C37" s="32">
        <f>E37+G37+I37+K37+M37</f>
        <v>11638</v>
      </c>
      <c r="D37" s="33">
        <f t="shared" si="7"/>
        <v>45.58380008616976</v>
      </c>
      <c r="E37" s="37">
        <v>7479</v>
      </c>
      <c r="F37" s="33">
        <f t="shared" si="8"/>
        <v>55.21594684385383</v>
      </c>
      <c r="G37" s="35">
        <v>98</v>
      </c>
      <c r="H37" s="33">
        <f t="shared" si="9"/>
        <v>52.406417112299465</v>
      </c>
      <c r="I37" s="32">
        <v>0</v>
      </c>
      <c r="J37" s="36" t="s">
        <v>22</v>
      </c>
      <c r="K37" s="32">
        <v>3738</v>
      </c>
      <c r="L37" s="33">
        <f t="shared" si="11"/>
        <v>33.78219611387257</v>
      </c>
      <c r="M37" s="32">
        <v>323</v>
      </c>
      <c r="N37" s="33">
        <f t="shared" si="12"/>
        <v>44.00544959128065</v>
      </c>
      <c r="O37" s="37">
        <v>1208</v>
      </c>
      <c r="P37" s="38">
        <f t="shared" si="10"/>
        <v>69.70571263704558</v>
      </c>
    </row>
    <row r="38" spans="2:16" ht="14.25" hidden="1">
      <c r="B38" s="31" t="s">
        <v>23</v>
      </c>
      <c r="C38" s="32">
        <f>E38+G38+I38+K38+M38</f>
        <v>14107</v>
      </c>
      <c r="D38" s="33">
        <f t="shared" si="7"/>
        <v>73.57358923542296</v>
      </c>
      <c r="E38" s="37">
        <v>10857</v>
      </c>
      <c r="F38" s="33">
        <f t="shared" si="8"/>
        <v>72.75834338560514</v>
      </c>
      <c r="G38" s="35">
        <v>143</v>
      </c>
      <c r="H38" s="33">
        <f t="shared" si="9"/>
        <v>84.11764705882354</v>
      </c>
      <c r="I38" s="32">
        <v>0</v>
      </c>
      <c r="J38" s="36" t="s">
        <v>22</v>
      </c>
      <c r="K38" s="32">
        <v>2900</v>
      </c>
      <c r="L38" s="33">
        <f t="shared" si="11"/>
        <v>85.8242083456644</v>
      </c>
      <c r="M38" s="32">
        <v>207</v>
      </c>
      <c r="N38" s="33">
        <f t="shared" si="12"/>
        <v>29.445234708392604</v>
      </c>
      <c r="O38" s="37">
        <v>910</v>
      </c>
      <c r="P38" s="38">
        <f t="shared" si="10"/>
        <v>74.77403451109285</v>
      </c>
    </row>
    <row r="39" spans="2:16" ht="14.25" hidden="1">
      <c r="B39" s="31" t="s">
        <v>30</v>
      </c>
      <c r="C39" s="32">
        <f>E39+G39+I39+K39+M39</f>
        <v>17282</v>
      </c>
      <c r="D39" s="33">
        <f aca="true" t="shared" si="13" ref="D39:D45">C39/C21*100</f>
        <v>87.27842028180395</v>
      </c>
      <c r="E39" s="37">
        <v>10126</v>
      </c>
      <c r="F39" s="33">
        <f t="shared" si="8"/>
        <v>97.97774552491533</v>
      </c>
      <c r="G39" s="35">
        <v>161</v>
      </c>
      <c r="H39" s="33">
        <f aca="true" t="shared" si="14" ref="H39:H45">G39/G21*100</f>
        <v>116.66666666666667</v>
      </c>
      <c r="I39" s="32">
        <v>0</v>
      </c>
      <c r="J39" s="36" t="s">
        <v>31</v>
      </c>
      <c r="K39" s="32">
        <v>5915</v>
      </c>
      <c r="L39" s="33">
        <f t="shared" si="11"/>
        <v>71.71435499515034</v>
      </c>
      <c r="M39" s="32">
        <v>1080</v>
      </c>
      <c r="N39" s="33">
        <f t="shared" si="12"/>
        <v>100</v>
      </c>
      <c r="O39" s="37">
        <v>1116</v>
      </c>
      <c r="P39" s="38">
        <f t="shared" si="10"/>
        <v>75.45638945233266</v>
      </c>
    </row>
    <row r="40" spans="2:16" ht="14.25" hidden="1">
      <c r="B40" s="115" t="s">
        <v>7</v>
      </c>
      <c r="C40" s="116">
        <f>SUM(C37:C39)</f>
        <v>43027</v>
      </c>
      <c r="D40" s="117">
        <f t="shared" si="13"/>
        <v>66.70232226459554</v>
      </c>
      <c r="E40" s="118">
        <f>SUM(E37:E39)</f>
        <v>28462</v>
      </c>
      <c r="F40" s="119">
        <f t="shared" si="8"/>
        <v>73.35188907788257</v>
      </c>
      <c r="G40" s="116">
        <f>SUM(G37:G39)</f>
        <v>402</v>
      </c>
      <c r="H40" s="120">
        <f t="shared" si="14"/>
        <v>81.21212121212122</v>
      </c>
      <c r="I40" s="116">
        <f>SUM(I37:I39)</f>
        <v>0</v>
      </c>
      <c r="J40" s="126" t="s">
        <v>31</v>
      </c>
      <c r="K40" s="121">
        <f>SUM(K37:K39)</f>
        <v>12553</v>
      </c>
      <c r="L40" s="120">
        <f t="shared" si="11"/>
        <v>55.31905517362947</v>
      </c>
      <c r="M40" s="122">
        <f>SUM(M37:M39)</f>
        <v>1610</v>
      </c>
      <c r="N40" s="123">
        <f t="shared" si="12"/>
        <v>63.965037743345256</v>
      </c>
      <c r="O40" s="124">
        <f>SUM(O37:O39)</f>
        <v>3234</v>
      </c>
      <c r="P40" s="125">
        <f aca="true" t="shared" si="15" ref="P40:P46">O40/O22*100</f>
        <v>73.01874012192368</v>
      </c>
    </row>
    <row r="41" spans="2:17" ht="14.25" hidden="1">
      <c r="B41" s="82" t="s">
        <v>32</v>
      </c>
      <c r="C41" s="80">
        <f>C36+C40</f>
        <v>91600</v>
      </c>
      <c r="D41" s="81">
        <f t="shared" si="13"/>
        <v>62.8300980862885</v>
      </c>
      <c r="E41" s="83">
        <f>E36+E40</f>
        <v>60567</v>
      </c>
      <c r="F41" s="81">
        <f aca="true" t="shared" si="16" ref="F41:F46">E41/E23*100</f>
        <v>68.71915313659417</v>
      </c>
      <c r="G41" s="80">
        <f>G36+G40</f>
        <v>561</v>
      </c>
      <c r="H41" s="81">
        <f t="shared" si="14"/>
        <v>53.27635327635327</v>
      </c>
      <c r="I41" s="80">
        <f>I36+I40</f>
        <v>1163</v>
      </c>
      <c r="J41" s="81">
        <f>I41/I23*100</f>
        <v>43.427931292008964</v>
      </c>
      <c r="K41" s="80">
        <f>K36+K40</f>
        <v>25495</v>
      </c>
      <c r="L41" s="81">
        <f aca="true" t="shared" si="17" ref="L41:L46">K41/K23*100</f>
        <v>52.73227434433689</v>
      </c>
      <c r="M41" s="80">
        <f>M36+M40</f>
        <v>3814</v>
      </c>
      <c r="N41" s="81">
        <f aca="true" t="shared" si="18" ref="N41:N46">M41/M23*100</f>
        <v>68.4248295658414</v>
      </c>
      <c r="O41" s="84">
        <f>O36+O40</f>
        <v>6467</v>
      </c>
      <c r="P41" s="348">
        <f t="shared" si="15"/>
        <v>70.43895000544603</v>
      </c>
      <c r="Q41" s="142"/>
    </row>
    <row r="42" spans="2:16" ht="14.25" hidden="1">
      <c r="B42" s="31" t="s">
        <v>13</v>
      </c>
      <c r="C42" s="32">
        <f>E42+G42+I42+K42+M42</f>
        <v>16418</v>
      </c>
      <c r="D42" s="33">
        <f t="shared" si="13"/>
        <v>67.48602433410062</v>
      </c>
      <c r="E42" s="34">
        <v>10598</v>
      </c>
      <c r="F42" s="33">
        <f t="shared" si="16"/>
        <v>68.475802804161</v>
      </c>
      <c r="G42" s="35">
        <v>99</v>
      </c>
      <c r="H42" s="33">
        <f t="shared" si="14"/>
        <v>50.76923076923077</v>
      </c>
      <c r="I42" s="32">
        <v>0</v>
      </c>
      <c r="J42" s="36" t="s">
        <v>33</v>
      </c>
      <c r="K42" s="32">
        <v>5476</v>
      </c>
      <c r="L42" s="33">
        <f t="shared" si="17"/>
        <v>94.65859982713916</v>
      </c>
      <c r="M42" s="32">
        <v>245</v>
      </c>
      <c r="N42" s="33">
        <f t="shared" si="18"/>
        <v>18.14814814814815</v>
      </c>
      <c r="O42" s="37">
        <v>1252</v>
      </c>
      <c r="P42" s="38">
        <f t="shared" si="15"/>
        <v>82.8042328042328</v>
      </c>
    </row>
    <row r="43" spans="2:16" ht="14.25" hidden="1">
      <c r="B43" s="31" t="s">
        <v>37</v>
      </c>
      <c r="C43" s="32">
        <f>E43+G43+I43+K43+M43</f>
        <v>17229</v>
      </c>
      <c r="D43" s="33">
        <f t="shared" si="13"/>
        <v>80.10135292203265</v>
      </c>
      <c r="E43" s="34">
        <v>10264</v>
      </c>
      <c r="F43" s="33">
        <f t="shared" si="16"/>
        <v>88.74286702403596</v>
      </c>
      <c r="G43" s="35">
        <v>127</v>
      </c>
      <c r="H43" s="33">
        <f t="shared" si="14"/>
        <v>70.55555555555556</v>
      </c>
      <c r="I43" s="32">
        <v>1454</v>
      </c>
      <c r="J43" s="36" t="s">
        <v>36</v>
      </c>
      <c r="K43" s="32">
        <v>4742</v>
      </c>
      <c r="L43" s="33">
        <f t="shared" si="17"/>
        <v>51.51548071700163</v>
      </c>
      <c r="M43" s="32">
        <v>642</v>
      </c>
      <c r="N43" s="33">
        <f t="shared" si="18"/>
        <v>115.05376344086022</v>
      </c>
      <c r="O43" s="37">
        <v>1120</v>
      </c>
      <c r="P43" s="33">
        <f t="shared" si="15"/>
        <v>72.3514211886305</v>
      </c>
    </row>
    <row r="44" spans="2:16" ht="14.25" hidden="1">
      <c r="B44" s="31" t="s">
        <v>38</v>
      </c>
      <c r="C44" s="32">
        <f>E44+G44+I44+K44+M44</f>
        <v>16640</v>
      </c>
      <c r="D44" s="33">
        <f t="shared" si="13"/>
        <v>63.80368098159509</v>
      </c>
      <c r="E44" s="34">
        <v>11023</v>
      </c>
      <c r="F44" s="33">
        <f t="shared" si="16"/>
        <v>74.3691809472406</v>
      </c>
      <c r="G44" s="35">
        <v>77</v>
      </c>
      <c r="H44" s="33">
        <f t="shared" si="14"/>
        <v>63.63636363636363</v>
      </c>
      <c r="I44" s="32">
        <v>14</v>
      </c>
      <c r="J44" s="33">
        <f>I44/I26*100</f>
        <v>1.338432122370937</v>
      </c>
      <c r="K44" s="32">
        <v>4555</v>
      </c>
      <c r="L44" s="33">
        <f t="shared" si="17"/>
        <v>52.85449060106754</v>
      </c>
      <c r="M44" s="32">
        <v>971</v>
      </c>
      <c r="N44" s="33">
        <f t="shared" si="18"/>
        <v>65.91989137813985</v>
      </c>
      <c r="O44" s="37">
        <v>1404</v>
      </c>
      <c r="P44" s="33">
        <f t="shared" si="15"/>
        <v>97.5</v>
      </c>
    </row>
    <row r="45" spans="2:16" ht="14.25" hidden="1">
      <c r="B45" s="115" t="s">
        <v>8</v>
      </c>
      <c r="C45" s="127">
        <f>SUM(C42:C44)</f>
        <v>50287</v>
      </c>
      <c r="D45" s="128">
        <f t="shared" si="13"/>
        <v>69.92366199924913</v>
      </c>
      <c r="E45" s="129">
        <f>SUM(E42:E44)</f>
        <v>31885</v>
      </c>
      <c r="F45" s="130">
        <f t="shared" si="16"/>
        <v>76.1614713961543</v>
      </c>
      <c r="G45" s="127">
        <f>SUM(G42:G44)</f>
        <v>303</v>
      </c>
      <c r="H45" s="131">
        <f t="shared" si="14"/>
        <v>61.08870967741935</v>
      </c>
      <c r="I45" s="127">
        <f>SUM(I42:I44)</f>
        <v>1468</v>
      </c>
      <c r="J45" s="131">
        <f>I45/I27*100</f>
        <v>57.18737826256331</v>
      </c>
      <c r="K45" s="127">
        <f>SUM(K42:K44)</f>
        <v>14773</v>
      </c>
      <c r="L45" s="131">
        <f t="shared" si="17"/>
        <v>62.57624534056252</v>
      </c>
      <c r="M45" s="132">
        <f>SUM(M42:M44)</f>
        <v>1858</v>
      </c>
      <c r="N45" s="133">
        <f t="shared" si="18"/>
        <v>54.95415557527359</v>
      </c>
      <c r="O45" s="134">
        <f>SUM(O42:O44)</f>
        <v>3776</v>
      </c>
      <c r="P45" s="130">
        <f t="shared" si="15"/>
        <v>83.91111111111111</v>
      </c>
    </row>
    <row r="46" spans="2:16" ht="14.25" hidden="1">
      <c r="B46" s="86" t="s">
        <v>11</v>
      </c>
      <c r="C46" s="90">
        <f>E46+G46+I46+K46+M46</f>
        <v>20948</v>
      </c>
      <c r="D46" s="91">
        <f aca="true" t="shared" si="19" ref="D46:D53">C46/C28*100</f>
        <v>93.90774196440579</v>
      </c>
      <c r="E46" s="101">
        <v>12759</v>
      </c>
      <c r="F46" s="95">
        <f t="shared" si="16"/>
        <v>95.70207020702071</v>
      </c>
      <c r="G46" s="93">
        <v>132</v>
      </c>
      <c r="H46" s="95">
        <f aca="true" t="shared" si="20" ref="H46:H51">G46/G28*100</f>
        <v>108.19672131147541</v>
      </c>
      <c r="I46" s="92">
        <v>0</v>
      </c>
      <c r="J46" s="97" t="s">
        <v>39</v>
      </c>
      <c r="K46" s="92">
        <v>7551</v>
      </c>
      <c r="L46" s="95">
        <f t="shared" si="17"/>
        <v>101.84785540868626</v>
      </c>
      <c r="M46" s="92">
        <v>506</v>
      </c>
      <c r="N46" s="99">
        <f t="shared" si="18"/>
        <v>35.163307852675466</v>
      </c>
      <c r="O46" s="101">
        <v>1444</v>
      </c>
      <c r="P46" s="349">
        <f t="shared" si="15"/>
        <v>107.5204765450484</v>
      </c>
    </row>
    <row r="47" spans="2:16" ht="14.25" hidden="1">
      <c r="B47" s="89" t="s">
        <v>40</v>
      </c>
      <c r="C47" s="94">
        <f>E47+G47+I47+K47+M47</f>
        <v>17811</v>
      </c>
      <c r="D47" s="33">
        <f t="shared" si="19"/>
        <v>107.98472171698799</v>
      </c>
      <c r="E47" s="34">
        <v>9819</v>
      </c>
      <c r="F47" s="96">
        <f aca="true" t="shared" si="21" ref="F47:F55">E47/E29*100</f>
        <v>116.26998223801066</v>
      </c>
      <c r="G47" s="88">
        <v>98</v>
      </c>
      <c r="H47" s="96">
        <f t="shared" si="20"/>
        <v>62.42038216560509</v>
      </c>
      <c r="I47" s="87">
        <v>520</v>
      </c>
      <c r="J47" s="98" t="s">
        <v>41</v>
      </c>
      <c r="K47" s="87">
        <v>6729</v>
      </c>
      <c r="L47" s="96">
        <f aca="true" t="shared" si="22" ref="L47:L64">K47/K29*100</f>
        <v>93.54928402613652</v>
      </c>
      <c r="M47" s="87">
        <v>645</v>
      </c>
      <c r="N47" s="100">
        <f aca="true" t="shared" si="23" ref="N47:N64">M47/M29*100</f>
        <v>92.40687679083095</v>
      </c>
      <c r="O47" s="85">
        <v>1267</v>
      </c>
      <c r="P47" s="78">
        <f aca="true" t="shared" si="24" ref="P47:P54">O47/O29*100</f>
        <v>81.21794871794872</v>
      </c>
    </row>
    <row r="48" spans="2:16" ht="14.25" hidden="1">
      <c r="B48" s="89" t="s">
        <v>42</v>
      </c>
      <c r="C48" s="94">
        <f>E48+G48+I48+K48+M48</f>
        <v>17284</v>
      </c>
      <c r="D48" s="33">
        <f t="shared" si="19"/>
        <v>77.2020725388601</v>
      </c>
      <c r="E48" s="34">
        <v>10251</v>
      </c>
      <c r="F48" s="96">
        <f t="shared" si="21"/>
        <v>70.54087530966143</v>
      </c>
      <c r="G48" s="88">
        <v>122</v>
      </c>
      <c r="H48" s="96">
        <f t="shared" si="20"/>
        <v>85.3146853146853</v>
      </c>
      <c r="I48" s="87">
        <v>890</v>
      </c>
      <c r="J48" s="102">
        <f>I48/I30*100</f>
        <v>63.799283154121866</v>
      </c>
      <c r="K48" s="87">
        <v>5274</v>
      </c>
      <c r="L48" s="102">
        <f t="shared" si="22"/>
        <v>99.92421371731717</v>
      </c>
      <c r="M48" s="87">
        <v>747</v>
      </c>
      <c r="N48" s="103">
        <f t="shared" si="23"/>
        <v>71.82692307692308</v>
      </c>
      <c r="O48" s="104">
        <v>1251</v>
      </c>
      <c r="P48" s="193">
        <f t="shared" si="24"/>
        <v>87.72791023842917</v>
      </c>
    </row>
    <row r="49" spans="2:16" ht="14.25" hidden="1">
      <c r="B49" s="135" t="s">
        <v>9</v>
      </c>
      <c r="C49" s="136">
        <f>SUM(C46:C48)</f>
        <v>56043</v>
      </c>
      <c r="D49" s="137">
        <f t="shared" si="19"/>
        <v>91.58999166516858</v>
      </c>
      <c r="E49" s="138">
        <f>SUM(E46:E48)</f>
        <v>32829</v>
      </c>
      <c r="F49" s="137">
        <f t="shared" si="21"/>
        <v>90.41559943815582</v>
      </c>
      <c r="G49" s="139">
        <f>SUM(G46:G48)</f>
        <v>352</v>
      </c>
      <c r="H49" s="137">
        <f t="shared" si="20"/>
        <v>83.41232227488152</v>
      </c>
      <c r="I49" s="140">
        <f>SUM(I46:I48)</f>
        <v>1410</v>
      </c>
      <c r="J49" s="137">
        <f>I49/I31*100</f>
        <v>101.0752688172043</v>
      </c>
      <c r="K49" s="140">
        <f>SUM(K46:K48)</f>
        <v>19554</v>
      </c>
      <c r="L49" s="137">
        <f t="shared" si="22"/>
        <v>98.33542871511189</v>
      </c>
      <c r="M49" s="140">
        <f>SUM(M46:M48)</f>
        <v>1898</v>
      </c>
      <c r="N49" s="137">
        <f t="shared" si="23"/>
        <v>59.741894869373624</v>
      </c>
      <c r="O49" s="141">
        <f>SUM(O46:O48)</f>
        <v>3962</v>
      </c>
      <c r="P49" s="350">
        <f t="shared" si="24"/>
        <v>91.52229152229152</v>
      </c>
    </row>
    <row r="50" spans="2:16" ht="15" hidden="1" thickBot="1">
      <c r="B50" s="105" t="s">
        <v>43</v>
      </c>
      <c r="C50" s="106">
        <f>C45+C49</f>
        <v>106330</v>
      </c>
      <c r="D50" s="107">
        <f t="shared" si="19"/>
        <v>79.88370171141797</v>
      </c>
      <c r="E50" s="108">
        <f>E45+E49</f>
        <v>64714</v>
      </c>
      <c r="F50" s="107">
        <f t="shared" si="21"/>
        <v>82.78199913014558</v>
      </c>
      <c r="G50" s="109">
        <f>G45+G49</f>
        <v>655</v>
      </c>
      <c r="H50" s="107">
        <f t="shared" si="20"/>
        <v>71.35076252723312</v>
      </c>
      <c r="I50" s="109">
        <f>I45+I49</f>
        <v>2878</v>
      </c>
      <c r="J50" s="107">
        <f>I50/I32*100</f>
        <v>72.64008076728925</v>
      </c>
      <c r="K50" s="109">
        <f>K45+K49</f>
        <v>34327</v>
      </c>
      <c r="L50" s="107">
        <f t="shared" si="22"/>
        <v>78.92534430827949</v>
      </c>
      <c r="M50" s="109">
        <f>M45+M49</f>
        <v>3756</v>
      </c>
      <c r="N50" s="107">
        <f t="shared" si="23"/>
        <v>57.27355901189387</v>
      </c>
      <c r="O50" s="110">
        <f>O45+O49</f>
        <v>7738</v>
      </c>
      <c r="P50" s="351">
        <f t="shared" si="24"/>
        <v>87.64299467663382</v>
      </c>
    </row>
    <row r="51" spans="2:16" ht="15" customHeight="1" hidden="1">
      <c r="B51" s="31" t="s">
        <v>44</v>
      </c>
      <c r="C51" s="32">
        <f>E51+G51+I51+K51+M51</f>
        <v>17021</v>
      </c>
      <c r="D51" s="33">
        <f t="shared" si="19"/>
        <v>92.01037893940213</v>
      </c>
      <c r="E51" s="34">
        <v>9518</v>
      </c>
      <c r="F51" s="33">
        <f t="shared" si="21"/>
        <v>74.95078352626192</v>
      </c>
      <c r="G51" s="35">
        <v>80</v>
      </c>
      <c r="H51" s="33">
        <f t="shared" si="20"/>
        <v>91.95402298850574</v>
      </c>
      <c r="I51" s="32">
        <v>0</v>
      </c>
      <c r="J51" s="36" t="s">
        <v>45</v>
      </c>
      <c r="K51" s="32">
        <v>7337</v>
      </c>
      <c r="L51" s="33">
        <f t="shared" si="22"/>
        <v>175.19102196752627</v>
      </c>
      <c r="M51" s="32">
        <v>86</v>
      </c>
      <c r="N51" s="75">
        <f t="shared" si="23"/>
        <v>5.639344262295082</v>
      </c>
      <c r="O51" s="37">
        <v>1442</v>
      </c>
      <c r="P51" s="33">
        <f t="shared" si="24"/>
        <v>124.84848484848486</v>
      </c>
    </row>
    <row r="52" spans="2:16" ht="15" customHeight="1" hidden="1">
      <c r="B52" s="31" t="s">
        <v>62</v>
      </c>
      <c r="C52" s="32">
        <f>E52+G52+I52+K52+M52</f>
        <v>17636</v>
      </c>
      <c r="D52" s="33">
        <f t="shared" si="19"/>
        <v>109.06617192331478</v>
      </c>
      <c r="E52" s="34">
        <v>12836</v>
      </c>
      <c r="F52" s="33">
        <f t="shared" si="21"/>
        <v>115.32794249775382</v>
      </c>
      <c r="G52" s="35">
        <v>95</v>
      </c>
      <c r="H52" s="33">
        <f aca="true" t="shared" si="25" ref="H52:H62">G52/G34*100</f>
        <v>327.58620689655174</v>
      </c>
      <c r="I52" s="32">
        <v>0</v>
      </c>
      <c r="J52" s="36" t="s">
        <v>22</v>
      </c>
      <c r="K52" s="32">
        <v>3882</v>
      </c>
      <c r="L52" s="33">
        <f t="shared" si="22"/>
        <v>79.22448979591836</v>
      </c>
      <c r="M52" s="32">
        <v>823</v>
      </c>
      <c r="N52" s="75">
        <f t="shared" si="23"/>
        <v>741.4414414414415</v>
      </c>
      <c r="O52" s="37">
        <v>1333</v>
      </c>
      <c r="P52" s="33">
        <f t="shared" si="24"/>
        <v>130.94302554027507</v>
      </c>
    </row>
    <row r="53" spans="2:16" ht="15" customHeight="1" hidden="1">
      <c r="B53" s="31" t="s">
        <v>46</v>
      </c>
      <c r="C53" s="32">
        <f>E53+G53+I53+K53+M53</f>
        <v>20730</v>
      </c>
      <c r="D53" s="33">
        <f t="shared" si="19"/>
        <v>149.09378596087458</v>
      </c>
      <c r="E53" s="34">
        <v>10253</v>
      </c>
      <c r="F53" s="78">
        <f t="shared" si="21"/>
        <v>123.88835186080232</v>
      </c>
      <c r="G53" s="35">
        <v>115</v>
      </c>
      <c r="H53" s="33">
        <f t="shared" si="25"/>
        <v>267.4418604651163</v>
      </c>
      <c r="I53" s="32">
        <v>1416</v>
      </c>
      <c r="J53" s="33">
        <f>I53/I35*100</f>
        <v>121.75408426483234</v>
      </c>
      <c r="K53" s="32">
        <v>7931</v>
      </c>
      <c r="L53" s="33">
        <f t="shared" si="22"/>
        <v>205.78619615983396</v>
      </c>
      <c r="M53" s="32">
        <v>1015</v>
      </c>
      <c r="N53" s="75">
        <f t="shared" si="23"/>
        <v>178.69718309859155</v>
      </c>
      <c r="O53" s="37">
        <v>1357</v>
      </c>
      <c r="P53" s="33">
        <f t="shared" si="24"/>
        <v>128.0188679245283</v>
      </c>
    </row>
    <row r="54" spans="2:16" ht="17.25" customHeight="1" hidden="1">
      <c r="B54" s="486" t="s">
        <v>10</v>
      </c>
      <c r="C54" s="487">
        <f>SUM(C51:C53)</f>
        <v>55387</v>
      </c>
      <c r="D54" s="389">
        <f aca="true" t="shared" si="26" ref="D54:D59">C54/C36*100</f>
        <v>114.02836967039303</v>
      </c>
      <c r="E54" s="488">
        <f>SUM(E51:E53)</f>
        <v>32607</v>
      </c>
      <c r="F54" s="489">
        <f t="shared" si="21"/>
        <v>101.5636193739293</v>
      </c>
      <c r="G54" s="487">
        <f>SUM(G51:G53)</f>
        <v>290</v>
      </c>
      <c r="H54" s="390">
        <f t="shared" si="25"/>
        <v>182.38993710691824</v>
      </c>
      <c r="I54" s="487">
        <f>SUM(I51:I53)</f>
        <v>1416</v>
      </c>
      <c r="J54" s="390">
        <f>I54/I36*100</f>
        <v>121.75408426483234</v>
      </c>
      <c r="K54" s="490">
        <f>SUM(K51:K53)</f>
        <v>19150</v>
      </c>
      <c r="L54" s="390">
        <f t="shared" si="22"/>
        <v>147.9678565909442</v>
      </c>
      <c r="M54" s="491">
        <f>SUM(M51:M53)</f>
        <v>1924</v>
      </c>
      <c r="N54" s="492">
        <f t="shared" si="23"/>
        <v>87.29582577132487</v>
      </c>
      <c r="O54" s="493">
        <f>SUM(O51:O53)</f>
        <v>4132</v>
      </c>
      <c r="P54" s="489">
        <f t="shared" si="24"/>
        <v>127.80699041138261</v>
      </c>
    </row>
    <row r="55" spans="2:16" ht="15" customHeight="1" hidden="1">
      <c r="B55" s="112" t="s">
        <v>12</v>
      </c>
      <c r="C55" s="79">
        <f>E55+G55+I55+K55+M55</f>
        <v>21108</v>
      </c>
      <c r="D55" s="113">
        <f t="shared" si="26"/>
        <v>181.3713696511428</v>
      </c>
      <c r="E55" s="114">
        <v>11158</v>
      </c>
      <c r="F55" s="33">
        <f t="shared" si="21"/>
        <v>149.19106832464232</v>
      </c>
      <c r="G55" s="35">
        <v>146</v>
      </c>
      <c r="H55" s="33">
        <f t="shared" si="25"/>
        <v>148.9795918367347</v>
      </c>
      <c r="I55" s="32">
        <v>17</v>
      </c>
      <c r="J55" s="36" t="s">
        <v>47</v>
      </c>
      <c r="K55" s="32">
        <v>9083</v>
      </c>
      <c r="L55" s="33">
        <f t="shared" si="22"/>
        <v>242.9909042268593</v>
      </c>
      <c r="M55" s="32">
        <v>704</v>
      </c>
      <c r="N55" s="75">
        <f t="shared" si="23"/>
        <v>217.9566563467492</v>
      </c>
      <c r="O55" s="37">
        <v>1424</v>
      </c>
      <c r="P55" s="33">
        <f aca="true" t="shared" si="27" ref="P55:P61">O55/O37*100</f>
        <v>117.88079470198676</v>
      </c>
    </row>
    <row r="56" spans="2:16" ht="15" customHeight="1" hidden="1">
      <c r="B56" s="31" t="s">
        <v>48</v>
      </c>
      <c r="C56" s="32">
        <f>E56+G56+I56+K56+M56</f>
        <v>15354</v>
      </c>
      <c r="D56" s="111">
        <f t="shared" si="26"/>
        <v>108.83958318565251</v>
      </c>
      <c r="E56" s="37">
        <v>12946</v>
      </c>
      <c r="F56" s="33">
        <f aca="true" t="shared" si="28" ref="F56:F64">E56/E38*100</f>
        <v>119.24104264529795</v>
      </c>
      <c r="G56" s="35">
        <v>151</v>
      </c>
      <c r="H56" s="33">
        <f t="shared" si="25"/>
        <v>105.5944055944056</v>
      </c>
      <c r="I56" s="32">
        <v>0</v>
      </c>
      <c r="J56" s="36" t="s">
        <v>49</v>
      </c>
      <c r="K56" s="32">
        <v>2237</v>
      </c>
      <c r="L56" s="33">
        <f t="shared" si="22"/>
        <v>77.13793103448275</v>
      </c>
      <c r="M56" s="32">
        <v>20</v>
      </c>
      <c r="N56" s="111">
        <f t="shared" si="23"/>
        <v>9.66183574879227</v>
      </c>
      <c r="O56" s="37">
        <v>863</v>
      </c>
      <c r="P56" s="33">
        <f t="shared" si="27"/>
        <v>94.83516483516483</v>
      </c>
    </row>
    <row r="57" spans="2:16" ht="15" customHeight="1" hidden="1">
      <c r="B57" s="31" t="s">
        <v>50</v>
      </c>
      <c r="C57" s="32">
        <f>E57+G57+I57+K57+M57</f>
        <v>17628</v>
      </c>
      <c r="D57" s="33">
        <f t="shared" si="26"/>
        <v>102.00208309223468</v>
      </c>
      <c r="E57" s="37">
        <v>10673</v>
      </c>
      <c r="F57" s="33">
        <f t="shared" si="28"/>
        <v>105.40193561129765</v>
      </c>
      <c r="G57" s="35">
        <v>68</v>
      </c>
      <c r="H57" s="33">
        <f t="shared" si="25"/>
        <v>42.2360248447205</v>
      </c>
      <c r="I57" s="32">
        <v>0</v>
      </c>
      <c r="J57" s="36" t="s">
        <v>49</v>
      </c>
      <c r="K57" s="32">
        <v>6716</v>
      </c>
      <c r="L57" s="33">
        <f>K57/K39*100</f>
        <v>113.54184277261201</v>
      </c>
      <c r="M57" s="32">
        <v>171</v>
      </c>
      <c r="N57" s="75">
        <f t="shared" si="23"/>
        <v>15.833333333333332</v>
      </c>
      <c r="O57" s="37">
        <v>1559</v>
      </c>
      <c r="P57" s="33">
        <f t="shared" si="27"/>
        <v>139.69534050179212</v>
      </c>
    </row>
    <row r="58" spans="2:16" ht="17.25" customHeight="1" hidden="1">
      <c r="B58" s="486" t="s">
        <v>7</v>
      </c>
      <c r="C58" s="487">
        <f>SUM(C55:C57)</f>
        <v>54090</v>
      </c>
      <c r="D58" s="389">
        <f t="shared" si="26"/>
        <v>125.7117623817603</v>
      </c>
      <c r="E58" s="488">
        <f>SUM(E55:E57)</f>
        <v>34777</v>
      </c>
      <c r="F58" s="489">
        <f t="shared" si="28"/>
        <v>122.18747804089662</v>
      </c>
      <c r="G58" s="487">
        <f>SUM(G55:G57)</f>
        <v>365</v>
      </c>
      <c r="H58" s="390">
        <f t="shared" si="25"/>
        <v>90.79601990049751</v>
      </c>
      <c r="I58" s="487">
        <f>SUM(I55:I57)</f>
        <v>17</v>
      </c>
      <c r="J58" s="494" t="s">
        <v>49</v>
      </c>
      <c r="K58" s="490">
        <f>SUM(K55:K57)</f>
        <v>18036</v>
      </c>
      <c r="L58" s="390">
        <f t="shared" si="22"/>
        <v>143.6788018800287</v>
      </c>
      <c r="M58" s="491">
        <f>SUM(M55:M57)</f>
        <v>895</v>
      </c>
      <c r="N58" s="492">
        <f t="shared" si="23"/>
        <v>55.590062111801245</v>
      </c>
      <c r="O58" s="493">
        <f>SUM(O55:O57)</f>
        <v>3846</v>
      </c>
      <c r="P58" s="489">
        <f t="shared" si="27"/>
        <v>118.92393320964749</v>
      </c>
    </row>
    <row r="59" spans="2:17" ht="17.25" customHeight="1" hidden="1">
      <c r="B59" s="495" t="s">
        <v>51</v>
      </c>
      <c r="C59" s="496">
        <f>C54+C58</f>
        <v>109477</v>
      </c>
      <c r="D59" s="497">
        <f t="shared" si="26"/>
        <v>119.51637554585153</v>
      </c>
      <c r="E59" s="498">
        <f>E54+E58</f>
        <v>67384</v>
      </c>
      <c r="F59" s="497">
        <f t="shared" si="28"/>
        <v>111.25530404345601</v>
      </c>
      <c r="G59" s="496">
        <f>G54+G58</f>
        <v>655</v>
      </c>
      <c r="H59" s="497">
        <f t="shared" si="25"/>
        <v>116.75579322638146</v>
      </c>
      <c r="I59" s="496">
        <f>I54+I58</f>
        <v>1433</v>
      </c>
      <c r="J59" s="497">
        <f>I59/I41*100</f>
        <v>123.2158211521926</v>
      </c>
      <c r="K59" s="496">
        <f>K54+K58</f>
        <v>37186</v>
      </c>
      <c r="L59" s="497">
        <f t="shared" si="22"/>
        <v>145.85605020592274</v>
      </c>
      <c r="M59" s="496">
        <f>M54+M58</f>
        <v>2819</v>
      </c>
      <c r="N59" s="497">
        <f t="shared" si="23"/>
        <v>73.9119035133718</v>
      </c>
      <c r="O59" s="499">
        <f>O54+O58</f>
        <v>7978</v>
      </c>
      <c r="P59" s="500">
        <f t="shared" si="27"/>
        <v>123.36477501159735</v>
      </c>
      <c r="Q59" s="142"/>
    </row>
    <row r="60" spans="2:17" ht="15" customHeight="1" hidden="1">
      <c r="B60" s="31" t="s">
        <v>13</v>
      </c>
      <c r="C60" s="32">
        <f>E60+G60+I60+K60+M60</f>
        <v>23629</v>
      </c>
      <c r="D60" s="33">
        <f>C60/C42*100</f>
        <v>143.9213058837861</v>
      </c>
      <c r="E60" s="34">
        <v>12826</v>
      </c>
      <c r="F60" s="33">
        <f t="shared" si="28"/>
        <v>121.02283449707491</v>
      </c>
      <c r="G60" s="35">
        <v>71</v>
      </c>
      <c r="H60" s="33">
        <f t="shared" si="25"/>
        <v>71.71717171717171</v>
      </c>
      <c r="I60" s="32">
        <v>0</v>
      </c>
      <c r="J60" s="36" t="s">
        <v>52</v>
      </c>
      <c r="K60" s="32">
        <v>10034</v>
      </c>
      <c r="L60" s="33">
        <f t="shared" si="22"/>
        <v>183.23593864134403</v>
      </c>
      <c r="M60" s="32">
        <v>698</v>
      </c>
      <c r="N60" s="75">
        <f t="shared" si="23"/>
        <v>284.8979591836735</v>
      </c>
      <c r="O60" s="37">
        <v>1842</v>
      </c>
      <c r="P60" s="33">
        <f t="shared" si="27"/>
        <v>147.12460063897763</v>
      </c>
      <c r="Q60" s="142"/>
    </row>
    <row r="61" spans="2:17" ht="15" customHeight="1" hidden="1">
      <c r="B61" s="31" t="s">
        <v>53</v>
      </c>
      <c r="C61" s="32">
        <f>E61+G61+I61+K61+M61</f>
        <v>17478</v>
      </c>
      <c r="D61" s="33">
        <f>C61/C43*100</f>
        <v>101.44523768065471</v>
      </c>
      <c r="E61" s="34">
        <v>11799</v>
      </c>
      <c r="F61" s="33">
        <f t="shared" si="28"/>
        <v>114.95518316445829</v>
      </c>
      <c r="G61" s="35">
        <v>148</v>
      </c>
      <c r="H61" s="33">
        <f t="shared" si="25"/>
        <v>116.53543307086613</v>
      </c>
      <c r="I61" s="32">
        <v>1905</v>
      </c>
      <c r="J61" s="33">
        <f>I61/I43*100</f>
        <v>131.0178817056396</v>
      </c>
      <c r="K61" s="32">
        <v>3524</v>
      </c>
      <c r="L61" s="33">
        <f t="shared" si="22"/>
        <v>74.31463517503163</v>
      </c>
      <c r="M61" s="32">
        <v>102</v>
      </c>
      <c r="N61" s="75">
        <f t="shared" si="23"/>
        <v>15.887850467289718</v>
      </c>
      <c r="O61" s="37">
        <v>1265</v>
      </c>
      <c r="P61" s="33">
        <f t="shared" si="27"/>
        <v>112.94642857142858</v>
      </c>
      <c r="Q61" s="142"/>
    </row>
    <row r="62" spans="2:17" ht="15" customHeight="1" hidden="1">
      <c r="B62" s="31" t="s">
        <v>54</v>
      </c>
      <c r="C62" s="32">
        <f>E62+G62+I62+K62+M62</f>
        <v>20099</v>
      </c>
      <c r="D62" s="143">
        <f>C62/C44*100</f>
        <v>120.78725961538461</v>
      </c>
      <c r="E62" s="34">
        <v>14183</v>
      </c>
      <c r="F62" s="33">
        <f t="shared" si="28"/>
        <v>128.66733194230247</v>
      </c>
      <c r="G62" s="35">
        <v>125</v>
      </c>
      <c r="H62" s="33">
        <f t="shared" si="25"/>
        <v>162.33766233766232</v>
      </c>
      <c r="I62" s="32">
        <v>0</v>
      </c>
      <c r="J62" s="33">
        <f>I62/I44*100</f>
        <v>0</v>
      </c>
      <c r="K62" s="32">
        <v>5602</v>
      </c>
      <c r="L62" s="33">
        <f t="shared" si="22"/>
        <v>122.98572996706916</v>
      </c>
      <c r="M62" s="32">
        <v>189</v>
      </c>
      <c r="N62" s="75">
        <f t="shared" si="23"/>
        <v>19.464469618949536</v>
      </c>
      <c r="O62" s="37">
        <v>1456</v>
      </c>
      <c r="P62" s="33">
        <f>O62/O44*100</f>
        <v>103.7037037037037</v>
      </c>
      <c r="Q62" s="142"/>
    </row>
    <row r="63" spans="2:17" ht="17.25" customHeight="1" hidden="1">
      <c r="B63" s="486" t="s">
        <v>8</v>
      </c>
      <c r="C63" s="487">
        <f>SUM(C60:C62)</f>
        <v>61206</v>
      </c>
      <c r="D63" s="389">
        <f>C63/C45*100</f>
        <v>121.71336528327402</v>
      </c>
      <c r="E63" s="488">
        <f>SUM(E60:E62)</f>
        <v>38808</v>
      </c>
      <c r="F63" s="489">
        <f t="shared" si="28"/>
        <v>121.71240395170142</v>
      </c>
      <c r="G63" s="487">
        <f>SUM(G60:G62)</f>
        <v>344</v>
      </c>
      <c r="H63" s="390">
        <f>G63/G45*100</f>
        <v>113.53135313531352</v>
      </c>
      <c r="I63" s="487">
        <f>SUM(I60:I62)</f>
        <v>1905</v>
      </c>
      <c r="J63" s="390">
        <f>I63/I45*100</f>
        <v>129.7683923705722</v>
      </c>
      <c r="K63" s="490">
        <f>SUM(K60:K62)</f>
        <v>19160</v>
      </c>
      <c r="L63" s="390">
        <f t="shared" si="22"/>
        <v>129.69606714952954</v>
      </c>
      <c r="M63" s="491">
        <f>SUM(M60:M62)</f>
        <v>989</v>
      </c>
      <c r="N63" s="492">
        <f t="shared" si="23"/>
        <v>53.22927879440258</v>
      </c>
      <c r="O63" s="493">
        <f>SUM(O60:O62)</f>
        <v>4563</v>
      </c>
      <c r="P63" s="489">
        <f>O63/O45*100</f>
        <v>120.84216101694916</v>
      </c>
      <c r="Q63" s="142"/>
    </row>
    <row r="64" spans="2:17" ht="15.75" customHeight="1" hidden="1">
      <c r="B64" s="31" t="s">
        <v>11</v>
      </c>
      <c r="C64" s="32">
        <f>E64+G64+I64+K64+M64</f>
        <v>23861</v>
      </c>
      <c r="D64" s="33">
        <f>C64/C46*100</f>
        <v>113.90586213481</v>
      </c>
      <c r="E64" s="34">
        <v>14937</v>
      </c>
      <c r="F64" s="33">
        <f t="shared" si="28"/>
        <v>117.07030331530683</v>
      </c>
      <c r="G64" s="35">
        <v>123</v>
      </c>
      <c r="H64" s="33">
        <f>G64/G46*100</f>
        <v>93.18181818181817</v>
      </c>
      <c r="I64" s="32">
        <v>0</v>
      </c>
      <c r="J64" s="36" t="s">
        <v>55</v>
      </c>
      <c r="K64" s="32">
        <v>8026</v>
      </c>
      <c r="L64" s="33">
        <f t="shared" si="22"/>
        <v>106.29055754204741</v>
      </c>
      <c r="M64" s="32">
        <v>775</v>
      </c>
      <c r="N64" s="75">
        <f t="shared" si="23"/>
        <v>153.16205533596838</v>
      </c>
      <c r="O64" s="37">
        <v>1570</v>
      </c>
      <c r="P64" s="33">
        <f>O64/O46*100</f>
        <v>108.72576177285318</v>
      </c>
      <c r="Q64" s="142"/>
    </row>
    <row r="65" spans="2:17" ht="15" customHeight="1" hidden="1">
      <c r="B65" s="31" t="s">
        <v>27</v>
      </c>
      <c r="C65" s="32">
        <f>E65+G65+I65+K65+M65</f>
        <v>18379</v>
      </c>
      <c r="D65" s="33">
        <f>C65/C46*100</f>
        <v>87.73629940805804</v>
      </c>
      <c r="E65" s="34">
        <v>10374</v>
      </c>
      <c r="F65" s="33">
        <f>E65/E46*100</f>
        <v>81.3073124853045</v>
      </c>
      <c r="G65" s="35">
        <v>153</v>
      </c>
      <c r="H65" s="33">
        <f>G65/G46*100</f>
        <v>115.90909090909092</v>
      </c>
      <c r="I65" s="32">
        <v>0</v>
      </c>
      <c r="J65" s="36" t="s">
        <v>56</v>
      </c>
      <c r="K65" s="32">
        <v>7641</v>
      </c>
      <c r="L65" s="33">
        <f>K65/K46*100</f>
        <v>101.19189511323003</v>
      </c>
      <c r="M65" s="32">
        <v>211</v>
      </c>
      <c r="N65" s="75">
        <f>M65/M46*100</f>
        <v>41.699604743083</v>
      </c>
      <c r="O65" s="37">
        <v>1460</v>
      </c>
      <c r="P65" s="33">
        <f>O65/O46*100</f>
        <v>101.10803324099722</v>
      </c>
      <c r="Q65" s="142"/>
    </row>
    <row r="66" spans="2:17" ht="15" customHeight="1" hidden="1">
      <c r="B66" s="149" t="s">
        <v>57</v>
      </c>
      <c r="C66" s="150">
        <f>E66+G66+I66+K66+M66</f>
        <v>20454</v>
      </c>
      <c r="D66" s="151">
        <f aca="true" t="shared" si="29" ref="D66:D73">C66/C48*100</f>
        <v>118.3406618838232</v>
      </c>
      <c r="E66" s="152">
        <v>12036</v>
      </c>
      <c r="F66" s="151">
        <f aca="true" t="shared" si="30" ref="F66:F72">E66/E48*100</f>
        <v>117.41293532338308</v>
      </c>
      <c r="G66" s="153">
        <v>128</v>
      </c>
      <c r="H66" s="151">
        <f aca="true" t="shared" si="31" ref="H66:H72">G66/G48*100</f>
        <v>104.91803278688525</v>
      </c>
      <c r="I66" s="150">
        <v>1203</v>
      </c>
      <c r="J66" s="151">
        <f>I66/I48*100</f>
        <v>135.1685393258427</v>
      </c>
      <c r="K66" s="150">
        <v>5600</v>
      </c>
      <c r="L66" s="151">
        <f aca="true" t="shared" si="32" ref="L66:L74">K66/K48*100</f>
        <v>106.1812665908229</v>
      </c>
      <c r="M66" s="150">
        <v>1487</v>
      </c>
      <c r="N66" s="154">
        <f aca="true" t="shared" si="33" ref="N66:N82">M66/M48*100</f>
        <v>199.06291834002678</v>
      </c>
      <c r="O66" s="155">
        <v>1146</v>
      </c>
      <c r="P66" s="198">
        <f aca="true" t="shared" si="34" ref="P66:P72">O66/O48*100</f>
        <v>91.60671462829735</v>
      </c>
      <c r="Q66" s="142"/>
    </row>
    <row r="67" spans="2:17" ht="17.25" customHeight="1" hidden="1">
      <c r="B67" s="486" t="s">
        <v>9</v>
      </c>
      <c r="C67" s="487">
        <f>SUM(C64:C66)</f>
        <v>62694</v>
      </c>
      <c r="D67" s="389">
        <f t="shared" si="29"/>
        <v>111.86767303677534</v>
      </c>
      <c r="E67" s="508">
        <f>SUM(E64:E66)</f>
        <v>37347</v>
      </c>
      <c r="F67" s="389">
        <f t="shared" si="30"/>
        <v>113.7622224252947</v>
      </c>
      <c r="G67" s="509">
        <f>SUM(G64:G66)</f>
        <v>404</v>
      </c>
      <c r="H67" s="389">
        <f t="shared" si="31"/>
        <v>114.77272727272727</v>
      </c>
      <c r="I67" s="510">
        <f>SUM(I64:I66)</f>
        <v>1203</v>
      </c>
      <c r="J67" s="389">
        <f>I67/I49*100</f>
        <v>85.31914893617021</v>
      </c>
      <c r="K67" s="510">
        <f>SUM(K64:K66)</f>
        <v>21267</v>
      </c>
      <c r="L67" s="389">
        <f t="shared" si="32"/>
        <v>108.76035593740411</v>
      </c>
      <c r="M67" s="510">
        <f>SUM(M64:M66)</f>
        <v>2473</v>
      </c>
      <c r="N67" s="389">
        <f t="shared" si="33"/>
        <v>130.2950474183351</v>
      </c>
      <c r="O67" s="511">
        <f>SUM(O64:O66)</f>
        <v>4176</v>
      </c>
      <c r="P67" s="390">
        <f t="shared" si="34"/>
        <v>105.40131246845029</v>
      </c>
      <c r="Q67" s="142"/>
    </row>
    <row r="68" spans="2:17" ht="17.25" customHeight="1" hidden="1" thickBot="1">
      <c r="B68" s="501" t="s">
        <v>58</v>
      </c>
      <c r="C68" s="502">
        <f>C63+C67</f>
        <v>123900</v>
      </c>
      <c r="D68" s="503">
        <f t="shared" si="29"/>
        <v>116.52402896642529</v>
      </c>
      <c r="E68" s="504">
        <f>E63+E67</f>
        <v>76155</v>
      </c>
      <c r="F68" s="503">
        <f t="shared" si="30"/>
        <v>117.67932750254968</v>
      </c>
      <c r="G68" s="505">
        <f>G63+G67</f>
        <v>748</v>
      </c>
      <c r="H68" s="503">
        <f t="shared" si="31"/>
        <v>114.19847328244275</v>
      </c>
      <c r="I68" s="505">
        <f>I63+I67</f>
        <v>3108</v>
      </c>
      <c r="J68" s="503">
        <f>I68/I50*100</f>
        <v>107.99166087560805</v>
      </c>
      <c r="K68" s="505">
        <f>K63+K67</f>
        <v>40427</v>
      </c>
      <c r="L68" s="503">
        <f t="shared" si="32"/>
        <v>117.77026830191977</v>
      </c>
      <c r="M68" s="505">
        <f>M63+M67</f>
        <v>3462</v>
      </c>
      <c r="N68" s="503">
        <f t="shared" si="33"/>
        <v>92.17252396166134</v>
      </c>
      <c r="O68" s="506">
        <f>O63+O67</f>
        <v>8739</v>
      </c>
      <c r="P68" s="507">
        <f t="shared" si="34"/>
        <v>112.93615921426725</v>
      </c>
      <c r="Q68" s="142"/>
    </row>
    <row r="69" spans="2:17" ht="14.25" customHeight="1" hidden="1">
      <c r="B69" s="156" t="s">
        <v>60</v>
      </c>
      <c r="C69" s="157">
        <f>E69+G69+I69+K69+M69</f>
        <v>24644</v>
      </c>
      <c r="D69" s="158">
        <f t="shared" si="29"/>
        <v>144.7858527701075</v>
      </c>
      <c r="E69" s="159">
        <v>15000</v>
      </c>
      <c r="F69" s="160">
        <f t="shared" si="30"/>
        <v>157.5961336415213</v>
      </c>
      <c r="G69" s="161">
        <v>152</v>
      </c>
      <c r="H69" s="160">
        <f t="shared" si="31"/>
        <v>190</v>
      </c>
      <c r="I69" s="162">
        <v>0</v>
      </c>
      <c r="J69" s="163" t="s">
        <v>61</v>
      </c>
      <c r="K69" s="162">
        <v>8689</v>
      </c>
      <c r="L69" s="160">
        <f t="shared" si="32"/>
        <v>118.42715006133298</v>
      </c>
      <c r="M69" s="162">
        <v>803</v>
      </c>
      <c r="N69" s="164">
        <f t="shared" si="33"/>
        <v>933.7209302325581</v>
      </c>
      <c r="O69" s="165">
        <v>1398</v>
      </c>
      <c r="P69" s="160">
        <f t="shared" si="34"/>
        <v>96.9486823855756</v>
      </c>
      <c r="Q69" s="142"/>
    </row>
    <row r="70" spans="2:17" ht="14.25" customHeight="1" hidden="1">
      <c r="B70" s="31" t="s">
        <v>63</v>
      </c>
      <c r="C70" s="32">
        <f>E70+G70+I70+K70+M70</f>
        <v>19678</v>
      </c>
      <c r="D70" s="33">
        <f t="shared" si="29"/>
        <v>111.57858924926288</v>
      </c>
      <c r="E70" s="34">
        <v>12311</v>
      </c>
      <c r="F70" s="33">
        <f t="shared" si="30"/>
        <v>95.90994079152384</v>
      </c>
      <c r="G70" s="35">
        <v>133</v>
      </c>
      <c r="H70" s="33">
        <f t="shared" si="31"/>
        <v>140</v>
      </c>
      <c r="I70" s="32">
        <v>1577</v>
      </c>
      <c r="J70" s="36" t="s">
        <v>64</v>
      </c>
      <c r="K70" s="32">
        <v>5656</v>
      </c>
      <c r="L70" s="33">
        <f t="shared" si="32"/>
        <v>145.69809376609996</v>
      </c>
      <c r="M70" s="32">
        <v>1</v>
      </c>
      <c r="N70" s="75">
        <f t="shared" si="33"/>
        <v>0.12150668286755771</v>
      </c>
      <c r="O70" s="37">
        <v>1400</v>
      </c>
      <c r="P70" s="33">
        <f t="shared" si="34"/>
        <v>105.02625656414104</v>
      </c>
      <c r="Q70" s="142"/>
    </row>
    <row r="71" spans="2:17" ht="14.25" customHeight="1" hidden="1">
      <c r="B71" s="149" t="s">
        <v>65</v>
      </c>
      <c r="C71" s="150">
        <f>E71+G71+I71+K71+M71</f>
        <v>14655</v>
      </c>
      <c r="D71" s="151">
        <f t="shared" si="29"/>
        <v>70.6946454413893</v>
      </c>
      <c r="E71" s="152">
        <v>10404</v>
      </c>
      <c r="F71" s="193">
        <f t="shared" si="30"/>
        <v>101.47273968594557</v>
      </c>
      <c r="G71" s="153">
        <v>55</v>
      </c>
      <c r="H71" s="151">
        <f t="shared" si="31"/>
        <v>47.82608695652174</v>
      </c>
      <c r="I71" s="150">
        <v>0</v>
      </c>
      <c r="J71" s="151">
        <f>I71/I53*100</f>
        <v>0</v>
      </c>
      <c r="K71" s="150">
        <v>4139</v>
      </c>
      <c r="L71" s="151">
        <f t="shared" si="32"/>
        <v>52.18761820703568</v>
      </c>
      <c r="M71" s="150">
        <v>57</v>
      </c>
      <c r="N71" s="154">
        <f t="shared" si="33"/>
        <v>5.615763546798029</v>
      </c>
      <c r="O71" s="155">
        <v>1661</v>
      </c>
      <c r="P71" s="198">
        <f t="shared" si="34"/>
        <v>122.40235814296241</v>
      </c>
      <c r="Q71" s="142"/>
    </row>
    <row r="72" spans="2:17" ht="14.25" customHeight="1" hidden="1">
      <c r="B72" s="170" t="s">
        <v>10</v>
      </c>
      <c r="C72" s="171">
        <f>SUM(C69:C71)</f>
        <v>58977</v>
      </c>
      <c r="D72" s="172">
        <f t="shared" si="29"/>
        <v>106.48166537274089</v>
      </c>
      <c r="E72" s="173">
        <f>SUM(E69:E71)</f>
        <v>37715</v>
      </c>
      <c r="F72" s="174">
        <f t="shared" si="30"/>
        <v>115.66534793142577</v>
      </c>
      <c r="G72" s="171">
        <f>SUM(G69:G71)</f>
        <v>340</v>
      </c>
      <c r="H72" s="175">
        <f t="shared" si="31"/>
        <v>117.24137931034481</v>
      </c>
      <c r="I72" s="171">
        <f>SUM(I69:I71)</f>
        <v>1577</v>
      </c>
      <c r="J72" s="175">
        <f>I72/I54*100</f>
        <v>111.37005649717516</v>
      </c>
      <c r="K72" s="177">
        <f>SUM(K69:K71)</f>
        <v>18484</v>
      </c>
      <c r="L72" s="175">
        <f t="shared" si="32"/>
        <v>96.52219321148824</v>
      </c>
      <c r="M72" s="178">
        <f>SUM(M69:M71)</f>
        <v>861</v>
      </c>
      <c r="N72" s="179">
        <f t="shared" si="33"/>
        <v>44.75051975051975</v>
      </c>
      <c r="O72" s="180">
        <f>SUM(O69:O71)</f>
        <v>4459</v>
      </c>
      <c r="P72" s="174">
        <f t="shared" si="34"/>
        <v>107.91384317521782</v>
      </c>
      <c r="Q72" s="142"/>
    </row>
    <row r="73" spans="2:17" ht="14.25" customHeight="1" hidden="1">
      <c r="B73" s="112" t="s">
        <v>12</v>
      </c>
      <c r="C73" s="32">
        <f>E73+G73+I73+K73+M73</f>
        <v>16193</v>
      </c>
      <c r="D73" s="33">
        <f t="shared" si="29"/>
        <v>76.7149895774114</v>
      </c>
      <c r="E73" s="37">
        <v>10835</v>
      </c>
      <c r="F73" s="33">
        <f aca="true" t="shared" si="35" ref="F73:F85">E73/E55*100</f>
        <v>97.10521598852841</v>
      </c>
      <c r="G73" s="35">
        <v>155</v>
      </c>
      <c r="H73" s="33">
        <f aca="true" t="shared" si="36" ref="H73:H85">G73/G55*100</f>
        <v>106.16438356164383</v>
      </c>
      <c r="I73" s="32">
        <v>0</v>
      </c>
      <c r="J73" s="36" t="s">
        <v>66</v>
      </c>
      <c r="K73" s="32">
        <v>4154</v>
      </c>
      <c r="L73" s="33">
        <f t="shared" si="32"/>
        <v>45.73378839590443</v>
      </c>
      <c r="M73" s="32">
        <v>1049</v>
      </c>
      <c r="N73" s="75">
        <f t="shared" si="33"/>
        <v>149.0056818181818</v>
      </c>
      <c r="O73" s="37">
        <v>1490</v>
      </c>
      <c r="P73" s="33">
        <f aca="true" t="shared" si="37" ref="P73:P78">O73/O55*100</f>
        <v>104.63483146067416</v>
      </c>
      <c r="Q73" s="142"/>
    </row>
    <row r="74" spans="2:17" ht="14.25" customHeight="1" hidden="1">
      <c r="B74" s="31" t="s">
        <v>67</v>
      </c>
      <c r="C74" s="32">
        <f>E74+G74+I74+K74+M74</f>
        <v>15699</v>
      </c>
      <c r="D74" s="111">
        <f aca="true" t="shared" si="38" ref="D74:D80">C74/C56*100</f>
        <v>102.24697147323174</v>
      </c>
      <c r="E74" s="37">
        <v>10787</v>
      </c>
      <c r="F74" s="33">
        <f t="shared" si="35"/>
        <v>83.32303414181986</v>
      </c>
      <c r="G74" s="35">
        <v>131</v>
      </c>
      <c r="H74" s="33">
        <f t="shared" si="36"/>
        <v>86.75496688741721</v>
      </c>
      <c r="I74" s="32">
        <v>0</v>
      </c>
      <c r="J74" s="36" t="s">
        <v>68</v>
      </c>
      <c r="K74" s="32">
        <v>4716</v>
      </c>
      <c r="L74" s="33">
        <f t="shared" si="32"/>
        <v>210.81805990165398</v>
      </c>
      <c r="M74" s="32">
        <v>65</v>
      </c>
      <c r="N74" s="111">
        <f t="shared" si="33"/>
        <v>325</v>
      </c>
      <c r="O74" s="37">
        <v>865</v>
      </c>
      <c r="P74" s="33">
        <f t="shared" si="37"/>
        <v>100.23174971031285</v>
      </c>
      <c r="Q74" s="142"/>
    </row>
    <row r="75" spans="2:17" ht="14.25" customHeight="1" hidden="1">
      <c r="B75" s="149" t="s">
        <v>69</v>
      </c>
      <c r="C75" s="150">
        <f>E75+G75+I75+K75+M75</f>
        <v>20168</v>
      </c>
      <c r="D75" s="151">
        <f t="shared" si="38"/>
        <v>114.40889493986839</v>
      </c>
      <c r="E75" s="155">
        <v>13925</v>
      </c>
      <c r="F75" s="151">
        <f t="shared" si="35"/>
        <v>130.4694087885318</v>
      </c>
      <c r="G75" s="153">
        <v>64</v>
      </c>
      <c r="H75" s="151">
        <f t="shared" si="36"/>
        <v>94.11764705882352</v>
      </c>
      <c r="I75" s="150">
        <v>0</v>
      </c>
      <c r="J75" s="192" t="s">
        <v>70</v>
      </c>
      <c r="K75" s="150">
        <v>6166</v>
      </c>
      <c r="L75" s="151">
        <f aca="true" t="shared" si="39" ref="L75:L85">K75/K57*100</f>
        <v>91.81060154854079</v>
      </c>
      <c r="M75" s="150">
        <v>13</v>
      </c>
      <c r="N75" s="154">
        <f t="shared" si="33"/>
        <v>7.602339181286549</v>
      </c>
      <c r="O75" s="155">
        <v>1668</v>
      </c>
      <c r="P75" s="198">
        <f t="shared" si="37"/>
        <v>106.99166132135984</v>
      </c>
      <c r="Q75" s="142"/>
    </row>
    <row r="76" spans="2:17" ht="14.25" customHeight="1" hidden="1">
      <c r="B76" s="170" t="s">
        <v>7</v>
      </c>
      <c r="C76" s="171">
        <f>SUM(C73:C75)</f>
        <v>52060</v>
      </c>
      <c r="D76" s="172">
        <f t="shared" si="38"/>
        <v>96.2469957478277</v>
      </c>
      <c r="E76" s="173">
        <f>SUM(E73:E75)</f>
        <v>35547</v>
      </c>
      <c r="F76" s="174">
        <f t="shared" si="35"/>
        <v>102.21410702475775</v>
      </c>
      <c r="G76" s="171">
        <f>SUM(G73:G75)</f>
        <v>350</v>
      </c>
      <c r="H76" s="175">
        <f t="shared" si="36"/>
        <v>95.8904109589041</v>
      </c>
      <c r="I76" s="171">
        <f>SUM(I73:I75)</f>
        <v>0</v>
      </c>
      <c r="J76" s="176" t="s">
        <v>70</v>
      </c>
      <c r="K76" s="177">
        <f>SUM(K73:K75)</f>
        <v>15036</v>
      </c>
      <c r="L76" s="175">
        <f t="shared" si="39"/>
        <v>83.36660013306721</v>
      </c>
      <c r="M76" s="178">
        <f>SUM(M73:M75)</f>
        <v>1127</v>
      </c>
      <c r="N76" s="179">
        <f t="shared" si="33"/>
        <v>125.9217877094972</v>
      </c>
      <c r="O76" s="180">
        <f>SUM(O73:O75)</f>
        <v>4023</v>
      </c>
      <c r="P76" s="174">
        <f t="shared" si="37"/>
        <v>104.6021840873635</v>
      </c>
      <c r="Q76" s="142"/>
    </row>
    <row r="77" spans="2:17" ht="14.25" customHeight="1" hidden="1">
      <c r="B77" s="181" t="s">
        <v>71</v>
      </c>
      <c r="C77" s="167">
        <f>C72+C76</f>
        <v>111037</v>
      </c>
      <c r="D77" s="168">
        <f t="shared" si="38"/>
        <v>101.42495684024955</v>
      </c>
      <c r="E77" s="182">
        <f>E72+E76</f>
        <v>73262</v>
      </c>
      <c r="F77" s="168">
        <f t="shared" si="35"/>
        <v>108.72313902410067</v>
      </c>
      <c r="G77" s="167">
        <f>G72+G76</f>
        <v>690</v>
      </c>
      <c r="H77" s="168">
        <f t="shared" si="36"/>
        <v>105.34351145038168</v>
      </c>
      <c r="I77" s="167">
        <f>I72+I76</f>
        <v>1577</v>
      </c>
      <c r="J77" s="168">
        <f>I77/I59*100</f>
        <v>110.04884856943475</v>
      </c>
      <c r="K77" s="167">
        <f>K72+K76</f>
        <v>33520</v>
      </c>
      <c r="L77" s="168">
        <f t="shared" si="39"/>
        <v>90.1414510837412</v>
      </c>
      <c r="M77" s="167">
        <f>M72+M76</f>
        <v>1988</v>
      </c>
      <c r="N77" s="168">
        <f t="shared" si="33"/>
        <v>70.52146151117418</v>
      </c>
      <c r="O77" s="183">
        <f>O72+O76</f>
        <v>8482</v>
      </c>
      <c r="P77" s="352">
        <f t="shared" si="37"/>
        <v>106.3173727751316</v>
      </c>
      <c r="Q77" s="142"/>
    </row>
    <row r="78" spans="2:17" ht="14.25" customHeight="1" hidden="1">
      <c r="B78" s="31" t="s">
        <v>13</v>
      </c>
      <c r="C78" s="32">
        <f>E78+G78+I78+K78+M78</f>
        <v>19017</v>
      </c>
      <c r="D78" s="33">
        <f t="shared" si="38"/>
        <v>80.48161157899192</v>
      </c>
      <c r="E78" s="34">
        <v>9096</v>
      </c>
      <c r="F78" s="33">
        <f t="shared" si="35"/>
        <v>70.91844690472477</v>
      </c>
      <c r="G78" s="35">
        <v>98</v>
      </c>
      <c r="H78" s="33">
        <f t="shared" si="36"/>
        <v>138.0281690140845</v>
      </c>
      <c r="I78" s="32">
        <v>1635</v>
      </c>
      <c r="J78" s="36" t="s">
        <v>72</v>
      </c>
      <c r="K78" s="32">
        <v>7270</v>
      </c>
      <c r="L78" s="33">
        <f t="shared" si="39"/>
        <v>72.45365756428144</v>
      </c>
      <c r="M78" s="32">
        <v>918</v>
      </c>
      <c r="N78" s="75">
        <f t="shared" si="33"/>
        <v>131.5186246418338</v>
      </c>
      <c r="O78" s="37">
        <v>1555</v>
      </c>
      <c r="P78" s="33">
        <f t="shared" si="37"/>
        <v>84.41910966340934</v>
      </c>
      <c r="Q78" s="142"/>
    </row>
    <row r="79" spans="2:17" ht="14.25" customHeight="1" hidden="1">
      <c r="B79" s="31" t="s">
        <v>73</v>
      </c>
      <c r="C79" s="32">
        <f>E79+G79+I79+K79+M79</f>
        <v>14781</v>
      </c>
      <c r="D79" s="33">
        <f t="shared" si="38"/>
        <v>84.56917267421902</v>
      </c>
      <c r="E79" s="34">
        <v>9519</v>
      </c>
      <c r="F79" s="33">
        <f t="shared" si="35"/>
        <v>80.67632850241546</v>
      </c>
      <c r="G79" s="35">
        <v>90</v>
      </c>
      <c r="H79" s="33">
        <f t="shared" si="36"/>
        <v>60.810810810810814</v>
      </c>
      <c r="I79" s="32">
        <v>0</v>
      </c>
      <c r="J79" s="33">
        <f>I79/I61*100</f>
        <v>0</v>
      </c>
      <c r="K79" s="32">
        <v>4587</v>
      </c>
      <c r="L79" s="33">
        <f t="shared" si="39"/>
        <v>130.16458569807037</v>
      </c>
      <c r="M79" s="32">
        <v>585</v>
      </c>
      <c r="N79" s="75">
        <f t="shared" si="33"/>
        <v>573.5294117647059</v>
      </c>
      <c r="O79" s="37">
        <v>1306</v>
      </c>
      <c r="P79" s="33">
        <f aca="true" t="shared" si="40" ref="P79:P85">O79/O61*100</f>
        <v>103.2411067193676</v>
      </c>
      <c r="Q79" s="142"/>
    </row>
    <row r="80" spans="2:17" ht="14.25" customHeight="1" hidden="1">
      <c r="B80" s="149" t="s">
        <v>74</v>
      </c>
      <c r="C80" s="150">
        <f>E80+G80+I80+K80+M80</f>
        <v>13282</v>
      </c>
      <c r="D80" s="194">
        <f t="shared" si="38"/>
        <v>66.08288969600477</v>
      </c>
      <c r="E80" s="152">
        <v>8243</v>
      </c>
      <c r="F80" s="151">
        <f t="shared" si="35"/>
        <v>58.11887470915885</v>
      </c>
      <c r="G80" s="153">
        <v>64</v>
      </c>
      <c r="H80" s="151">
        <f t="shared" si="36"/>
        <v>51.2</v>
      </c>
      <c r="I80" s="150">
        <v>0</v>
      </c>
      <c r="J80" s="151">
        <v>0</v>
      </c>
      <c r="K80" s="150">
        <v>4919</v>
      </c>
      <c r="L80" s="151">
        <f t="shared" si="39"/>
        <v>87.80792574080685</v>
      </c>
      <c r="M80" s="150">
        <v>56</v>
      </c>
      <c r="N80" s="154">
        <f t="shared" si="33"/>
        <v>29.629629629629626</v>
      </c>
      <c r="O80" s="155">
        <v>1267</v>
      </c>
      <c r="P80" s="198">
        <f t="shared" si="40"/>
        <v>87.01923076923077</v>
      </c>
      <c r="Q80" s="142"/>
    </row>
    <row r="81" spans="2:17" ht="14.25" customHeight="1" hidden="1">
      <c r="B81" s="170" t="s">
        <v>8</v>
      </c>
      <c r="C81" s="171">
        <f>SUM(C78:C80)</f>
        <v>47080</v>
      </c>
      <c r="D81" s="172">
        <f aca="true" t="shared" si="41" ref="D81:D87">C81/C63*100</f>
        <v>76.92056334346306</v>
      </c>
      <c r="E81" s="173">
        <f>SUM(E78:E80)</f>
        <v>26858</v>
      </c>
      <c r="F81" s="174">
        <f t="shared" si="35"/>
        <v>69.20737992166563</v>
      </c>
      <c r="G81" s="171">
        <f>SUM(G78:G80)</f>
        <v>252</v>
      </c>
      <c r="H81" s="175">
        <f t="shared" si="36"/>
        <v>73.25581395348837</v>
      </c>
      <c r="I81" s="171">
        <f>SUM(I78:I80)</f>
        <v>1635</v>
      </c>
      <c r="J81" s="175">
        <f>I81/I63*100</f>
        <v>85.8267716535433</v>
      </c>
      <c r="K81" s="177">
        <f>SUM(K78:K80)</f>
        <v>16776</v>
      </c>
      <c r="L81" s="175">
        <f t="shared" si="39"/>
        <v>87.55741127348642</v>
      </c>
      <c r="M81" s="178">
        <f>SUM(M78:M80)</f>
        <v>1559</v>
      </c>
      <c r="N81" s="179">
        <f t="shared" si="33"/>
        <v>157.63397371081902</v>
      </c>
      <c r="O81" s="180">
        <f>SUM(O78:O80)</f>
        <v>4128</v>
      </c>
      <c r="P81" s="174">
        <f t="shared" si="40"/>
        <v>90.46679815910585</v>
      </c>
      <c r="Q81" s="142"/>
    </row>
    <row r="82" spans="2:17" ht="14.25" customHeight="1" hidden="1">
      <c r="B82" s="31" t="s">
        <v>11</v>
      </c>
      <c r="C82" s="32">
        <f>E82+G82+I82+K82+M82</f>
        <v>18839</v>
      </c>
      <c r="D82" s="33">
        <f t="shared" si="41"/>
        <v>78.9531033904698</v>
      </c>
      <c r="E82" s="34">
        <v>11900</v>
      </c>
      <c r="F82" s="33">
        <f t="shared" si="35"/>
        <v>79.66793867577158</v>
      </c>
      <c r="G82" s="35">
        <v>100</v>
      </c>
      <c r="H82" s="33">
        <f t="shared" si="36"/>
        <v>81.30081300813008</v>
      </c>
      <c r="I82" s="32">
        <v>0</v>
      </c>
      <c r="J82" s="36" t="s">
        <v>75</v>
      </c>
      <c r="K82" s="32">
        <v>6018</v>
      </c>
      <c r="L82" s="33">
        <f t="shared" si="39"/>
        <v>74.9813107400947</v>
      </c>
      <c r="M82" s="32">
        <v>821</v>
      </c>
      <c r="N82" s="75">
        <f t="shared" si="33"/>
        <v>105.93548387096774</v>
      </c>
      <c r="O82" s="37">
        <v>1595</v>
      </c>
      <c r="P82" s="33">
        <f t="shared" si="40"/>
        <v>101.5923566878981</v>
      </c>
      <c r="Q82" s="142"/>
    </row>
    <row r="83" spans="2:17" ht="14.25" customHeight="1" hidden="1">
      <c r="B83" s="31" t="s">
        <v>76</v>
      </c>
      <c r="C83" s="32">
        <f>E83+G83+I83+K83+M83</f>
        <v>19482</v>
      </c>
      <c r="D83" s="33">
        <f t="shared" si="41"/>
        <v>106.00141465803364</v>
      </c>
      <c r="E83" s="34">
        <v>11086</v>
      </c>
      <c r="F83" s="33">
        <f t="shared" si="35"/>
        <v>106.86331212647002</v>
      </c>
      <c r="G83" s="35">
        <v>136</v>
      </c>
      <c r="H83" s="33">
        <f t="shared" si="36"/>
        <v>88.88888888888889</v>
      </c>
      <c r="I83" s="32">
        <v>1590</v>
      </c>
      <c r="J83" s="36" t="s">
        <v>75</v>
      </c>
      <c r="K83" s="32">
        <v>6175</v>
      </c>
      <c r="L83" s="33">
        <f t="shared" si="39"/>
        <v>80.81402957728046</v>
      </c>
      <c r="M83" s="32">
        <v>495</v>
      </c>
      <c r="N83" s="75">
        <f aca="true" t="shared" si="42" ref="N83:N89">M83/M65*100</f>
        <v>234.5971563981043</v>
      </c>
      <c r="O83" s="37">
        <v>1594</v>
      </c>
      <c r="P83" s="33">
        <f t="shared" si="40"/>
        <v>109.17808219178082</v>
      </c>
      <c r="Q83" s="142"/>
    </row>
    <row r="84" spans="2:17" ht="14.25" customHeight="1" hidden="1">
      <c r="B84" s="149" t="s">
        <v>77</v>
      </c>
      <c r="C84" s="150">
        <f>E84+G84+I84+K84+M84</f>
        <v>15027</v>
      </c>
      <c r="D84" s="151">
        <f t="shared" si="41"/>
        <v>73.46729246113229</v>
      </c>
      <c r="E84" s="152">
        <v>9882</v>
      </c>
      <c r="F84" s="151">
        <f t="shared" si="35"/>
        <v>82.1036889332004</v>
      </c>
      <c r="G84" s="153">
        <v>86</v>
      </c>
      <c r="H84" s="151">
        <f t="shared" si="36"/>
        <v>67.1875</v>
      </c>
      <c r="I84" s="150">
        <v>12</v>
      </c>
      <c r="J84" s="151">
        <f>I84/I66*100</f>
        <v>0.997506234413965</v>
      </c>
      <c r="K84" s="150">
        <v>4284</v>
      </c>
      <c r="L84" s="151">
        <f t="shared" si="39"/>
        <v>76.5</v>
      </c>
      <c r="M84" s="150">
        <v>763</v>
      </c>
      <c r="N84" s="154">
        <f t="shared" si="42"/>
        <v>51.31136516476127</v>
      </c>
      <c r="O84" s="155">
        <v>1013</v>
      </c>
      <c r="P84" s="198">
        <f t="shared" si="40"/>
        <v>88.39441535776615</v>
      </c>
      <c r="Q84" s="142"/>
    </row>
    <row r="85" spans="2:17" ht="14.25" customHeight="1" hidden="1">
      <c r="B85" s="170" t="s">
        <v>9</v>
      </c>
      <c r="C85" s="171">
        <f>SUM(C82:C84)</f>
        <v>53348</v>
      </c>
      <c r="D85" s="172">
        <f t="shared" si="41"/>
        <v>85.092672345041</v>
      </c>
      <c r="E85" s="184">
        <f>SUM(E82:E84)</f>
        <v>32868</v>
      </c>
      <c r="F85" s="172">
        <f t="shared" si="35"/>
        <v>88.00706884087074</v>
      </c>
      <c r="G85" s="185">
        <f>SUM(G82:G84)</f>
        <v>322</v>
      </c>
      <c r="H85" s="172">
        <f t="shared" si="36"/>
        <v>79.70297029702971</v>
      </c>
      <c r="I85" s="186">
        <f>SUM(I82:I84)</f>
        <v>1602</v>
      </c>
      <c r="J85" s="172">
        <f>I85/I67*100</f>
        <v>133.16708229426436</v>
      </c>
      <c r="K85" s="186">
        <f>SUM(K82:K84)</f>
        <v>16477</v>
      </c>
      <c r="L85" s="172">
        <f t="shared" si="39"/>
        <v>77.47684205576715</v>
      </c>
      <c r="M85" s="186">
        <f>SUM(M82:M84)</f>
        <v>2079</v>
      </c>
      <c r="N85" s="172">
        <f t="shared" si="42"/>
        <v>84.06793368378487</v>
      </c>
      <c r="O85" s="187">
        <f>SUM(O82:O84)</f>
        <v>4202</v>
      </c>
      <c r="P85" s="175">
        <f t="shared" si="40"/>
        <v>100.62260536398469</v>
      </c>
      <c r="Q85" s="142"/>
    </row>
    <row r="86" spans="2:17" ht="14.25" customHeight="1" hidden="1" thickBot="1">
      <c r="B86" s="188" t="s">
        <v>78</v>
      </c>
      <c r="C86" s="189">
        <f>C81+C85</f>
        <v>100428</v>
      </c>
      <c r="D86" s="168">
        <f t="shared" si="41"/>
        <v>81.05569007263924</v>
      </c>
      <c r="E86" s="190">
        <f>E81+E85</f>
        <v>59726</v>
      </c>
      <c r="F86" s="168">
        <f aca="true" t="shared" si="43" ref="F86:F93">E86/E68*100</f>
        <v>78.42689252183048</v>
      </c>
      <c r="G86" s="189">
        <f>G81+G85</f>
        <v>574</v>
      </c>
      <c r="H86" s="168">
        <f aca="true" t="shared" si="44" ref="H86:H93">G86/G68*100</f>
        <v>76.7379679144385</v>
      </c>
      <c r="I86" s="189">
        <f>I81+I85</f>
        <v>3237</v>
      </c>
      <c r="J86" s="168">
        <f>I86/I68*100</f>
        <v>104.15057915057915</v>
      </c>
      <c r="K86" s="189">
        <f>K81+K85</f>
        <v>33253</v>
      </c>
      <c r="L86" s="168">
        <f aca="true" t="shared" si="45" ref="L86:L91">K86/K68*100</f>
        <v>82.25443391792614</v>
      </c>
      <c r="M86" s="189">
        <f>M81+M85</f>
        <v>3638</v>
      </c>
      <c r="N86" s="168">
        <f t="shared" si="42"/>
        <v>105.0837666088966</v>
      </c>
      <c r="O86" s="191">
        <f>O81+O85</f>
        <v>8330</v>
      </c>
      <c r="P86" s="352">
        <f aca="true" t="shared" si="46" ref="P86:P91">O86/O68*100</f>
        <v>95.31983064423846</v>
      </c>
      <c r="Q86" s="142"/>
    </row>
    <row r="87" spans="2:17" ht="14.25" customHeight="1" hidden="1">
      <c r="B87" s="156" t="s">
        <v>79</v>
      </c>
      <c r="C87" s="157">
        <f>E87+G87+I87+K87+M87</f>
        <v>18859</v>
      </c>
      <c r="D87" s="158">
        <f t="shared" si="41"/>
        <v>76.52572634312612</v>
      </c>
      <c r="E87" s="159">
        <v>13724</v>
      </c>
      <c r="F87" s="160">
        <f t="shared" si="43"/>
        <v>91.49333333333334</v>
      </c>
      <c r="G87" s="161">
        <v>72</v>
      </c>
      <c r="H87" s="160">
        <f t="shared" si="44"/>
        <v>47.368421052631575</v>
      </c>
      <c r="I87" s="162">
        <v>0</v>
      </c>
      <c r="J87" s="163" t="s">
        <v>22</v>
      </c>
      <c r="K87" s="162">
        <v>5024</v>
      </c>
      <c r="L87" s="160">
        <f t="shared" si="45"/>
        <v>57.82023247784556</v>
      </c>
      <c r="M87" s="162">
        <v>39</v>
      </c>
      <c r="N87" s="164">
        <f t="shared" si="42"/>
        <v>4.85678704856787</v>
      </c>
      <c r="O87" s="165">
        <v>1378</v>
      </c>
      <c r="P87" s="160">
        <f t="shared" si="46"/>
        <v>98.56938483547926</v>
      </c>
      <c r="Q87" s="142"/>
    </row>
    <row r="88" spans="2:17" ht="14.25" customHeight="1" hidden="1">
      <c r="B88" s="31" t="s">
        <v>80</v>
      </c>
      <c r="C88" s="32">
        <f>E88+G88+I88+K88+M88</f>
        <v>17643</v>
      </c>
      <c r="D88" s="33">
        <f aca="true" t="shared" si="47" ref="D88:D95">C88/C70*100</f>
        <v>89.6585018802724</v>
      </c>
      <c r="E88" s="34">
        <v>11306</v>
      </c>
      <c r="F88" s="33">
        <f t="shared" si="43"/>
        <v>91.83656892210217</v>
      </c>
      <c r="G88" s="35">
        <v>138</v>
      </c>
      <c r="H88" s="33">
        <f t="shared" si="44"/>
        <v>103.7593984962406</v>
      </c>
      <c r="I88" s="32">
        <v>0</v>
      </c>
      <c r="J88" s="36" t="s">
        <v>81</v>
      </c>
      <c r="K88" s="32">
        <v>6104</v>
      </c>
      <c r="L88" s="33">
        <f t="shared" si="45"/>
        <v>107.92079207920793</v>
      </c>
      <c r="M88" s="32">
        <v>95</v>
      </c>
      <c r="N88" s="75">
        <f t="shared" si="42"/>
        <v>9500</v>
      </c>
      <c r="O88" s="37">
        <v>1441</v>
      </c>
      <c r="P88" s="33">
        <f t="shared" si="46"/>
        <v>102.92857142857143</v>
      </c>
      <c r="Q88" s="142"/>
    </row>
    <row r="89" spans="2:17" ht="14.25" customHeight="1" hidden="1">
      <c r="B89" s="149" t="s">
        <v>82</v>
      </c>
      <c r="C89" s="150">
        <f>E89+G89+I89+K89+M89</f>
        <v>21302</v>
      </c>
      <c r="D89" s="151">
        <f t="shared" si="47"/>
        <v>145.3565336062777</v>
      </c>
      <c r="E89" s="152">
        <v>12230</v>
      </c>
      <c r="F89" s="193">
        <f t="shared" si="43"/>
        <v>117.55094194540561</v>
      </c>
      <c r="G89" s="153">
        <v>86</v>
      </c>
      <c r="H89" s="151">
        <f t="shared" si="44"/>
        <v>156.36363636363637</v>
      </c>
      <c r="I89" s="150">
        <v>0</v>
      </c>
      <c r="J89" s="192" t="s">
        <v>83</v>
      </c>
      <c r="K89" s="150">
        <v>8184</v>
      </c>
      <c r="L89" s="151">
        <f t="shared" si="45"/>
        <v>197.72892002899252</v>
      </c>
      <c r="M89" s="150">
        <v>802</v>
      </c>
      <c r="N89" s="154">
        <f t="shared" si="42"/>
        <v>1407.017543859649</v>
      </c>
      <c r="O89" s="155">
        <v>1253</v>
      </c>
      <c r="P89" s="198">
        <f t="shared" si="46"/>
        <v>75.43648404575556</v>
      </c>
      <c r="Q89" s="142"/>
    </row>
    <row r="90" spans="2:17" ht="14.25" customHeight="1" hidden="1">
      <c r="B90" s="201" t="s">
        <v>10</v>
      </c>
      <c r="C90" s="202">
        <f>SUM(C87:C89)</f>
        <v>57804</v>
      </c>
      <c r="D90" s="203">
        <f t="shared" si="47"/>
        <v>98.01108906861997</v>
      </c>
      <c r="E90" s="456">
        <f>SUM(E87:E89)</f>
        <v>37260</v>
      </c>
      <c r="F90" s="457">
        <f t="shared" si="43"/>
        <v>98.79358345485882</v>
      </c>
      <c r="G90" s="458">
        <f>SUM(G87:G89)</f>
        <v>296</v>
      </c>
      <c r="H90" s="353">
        <f t="shared" si="44"/>
        <v>87.05882352941177</v>
      </c>
      <c r="I90" s="202">
        <f>SUM(I87:I89)</f>
        <v>0</v>
      </c>
      <c r="J90" s="353">
        <f>I90/I72*100</f>
        <v>0</v>
      </c>
      <c r="K90" s="459">
        <f>SUM(K87:K89)</f>
        <v>19312</v>
      </c>
      <c r="L90" s="353">
        <f t="shared" si="45"/>
        <v>104.47954988097814</v>
      </c>
      <c r="M90" s="460">
        <f>SUM(M87:M89)</f>
        <v>936</v>
      </c>
      <c r="N90" s="457">
        <f aca="true" t="shared" si="48" ref="N90:N104">M90/M72*100</f>
        <v>108.71080139372822</v>
      </c>
      <c r="O90" s="461">
        <f>SUM(O87:O89)</f>
        <v>4072</v>
      </c>
      <c r="P90" s="462">
        <f t="shared" si="46"/>
        <v>91.3209239739852</v>
      </c>
      <c r="Q90" s="142"/>
    </row>
    <row r="91" spans="2:17" ht="14.25" customHeight="1" hidden="1">
      <c r="B91" s="112" t="s">
        <v>12</v>
      </c>
      <c r="C91" s="32">
        <f>E91+G91+I91+K91+M91</f>
        <v>18737</v>
      </c>
      <c r="D91" s="33">
        <f t="shared" si="47"/>
        <v>115.71049218798247</v>
      </c>
      <c r="E91" s="37">
        <v>9998</v>
      </c>
      <c r="F91" s="33">
        <f t="shared" si="43"/>
        <v>92.27503461005999</v>
      </c>
      <c r="G91" s="35">
        <v>186</v>
      </c>
      <c r="H91" s="33">
        <f t="shared" si="44"/>
        <v>120</v>
      </c>
      <c r="I91" s="32">
        <v>1527</v>
      </c>
      <c r="J91" s="36" t="s">
        <v>84</v>
      </c>
      <c r="K91" s="32">
        <v>6370</v>
      </c>
      <c r="L91" s="33">
        <f t="shared" si="45"/>
        <v>153.3461723639865</v>
      </c>
      <c r="M91" s="32">
        <v>656</v>
      </c>
      <c r="N91" s="75">
        <f t="shared" si="48"/>
        <v>62.53574833174452</v>
      </c>
      <c r="O91" s="37">
        <v>1329</v>
      </c>
      <c r="P91" s="33">
        <f t="shared" si="46"/>
        <v>89.19463087248322</v>
      </c>
      <c r="Q91" s="142"/>
    </row>
    <row r="92" spans="2:17" ht="14.25" customHeight="1" hidden="1">
      <c r="B92" s="31" t="s">
        <v>85</v>
      </c>
      <c r="C92" s="32">
        <f>E92+G92+I92+K92+M92</f>
        <v>15577</v>
      </c>
      <c r="D92" s="111">
        <f t="shared" si="47"/>
        <v>99.22288043824447</v>
      </c>
      <c r="E92" s="37">
        <v>11638</v>
      </c>
      <c r="F92" s="33">
        <f t="shared" si="43"/>
        <v>107.88912579957358</v>
      </c>
      <c r="G92" s="35">
        <v>87</v>
      </c>
      <c r="H92" s="33">
        <f t="shared" si="44"/>
        <v>66.41221374045801</v>
      </c>
      <c r="I92" s="32">
        <v>0</v>
      </c>
      <c r="J92" s="36" t="s">
        <v>86</v>
      </c>
      <c r="K92" s="32">
        <v>3486</v>
      </c>
      <c r="L92" s="33">
        <f aca="true" t="shared" si="49" ref="L92:L104">K92/K74*100</f>
        <v>73.91857506361323</v>
      </c>
      <c r="M92" s="32">
        <v>366</v>
      </c>
      <c r="N92" s="111">
        <f t="shared" si="48"/>
        <v>563.0769230769231</v>
      </c>
      <c r="O92" s="37">
        <v>733</v>
      </c>
      <c r="P92" s="33">
        <f aca="true" t="shared" si="50" ref="P92:P104">O92/O74*100</f>
        <v>84.73988439306358</v>
      </c>
      <c r="Q92" s="142"/>
    </row>
    <row r="93" spans="2:17" ht="14.25" customHeight="1" hidden="1">
      <c r="B93" s="149" t="s">
        <v>87</v>
      </c>
      <c r="C93" s="150">
        <f>E93+G93+I93+K93+M93</f>
        <v>16548</v>
      </c>
      <c r="D93" s="151">
        <f t="shared" si="47"/>
        <v>82.05077350257835</v>
      </c>
      <c r="E93" s="155">
        <v>10812</v>
      </c>
      <c r="F93" s="151">
        <f t="shared" si="43"/>
        <v>77.64452423698384</v>
      </c>
      <c r="G93" s="153">
        <v>90</v>
      </c>
      <c r="H93" s="151">
        <f t="shared" si="44"/>
        <v>140.625</v>
      </c>
      <c r="I93" s="150">
        <v>0</v>
      </c>
      <c r="J93" s="192" t="s">
        <v>88</v>
      </c>
      <c r="K93" s="150">
        <v>5616</v>
      </c>
      <c r="L93" s="151">
        <f t="shared" si="49"/>
        <v>91.08011676938047</v>
      </c>
      <c r="M93" s="150">
        <v>30</v>
      </c>
      <c r="N93" s="154">
        <f t="shared" si="48"/>
        <v>230.76923076923075</v>
      </c>
      <c r="O93" s="155">
        <v>1392</v>
      </c>
      <c r="P93" s="198">
        <f t="shared" si="50"/>
        <v>83.45323741007195</v>
      </c>
      <c r="Q93" s="142"/>
    </row>
    <row r="94" spans="2:17" ht="14.25" customHeight="1" hidden="1">
      <c r="B94" s="463" t="s">
        <v>7</v>
      </c>
      <c r="C94" s="206">
        <f>SUM(C91:C93)</f>
        <v>50862</v>
      </c>
      <c r="D94" s="464">
        <f t="shared" si="47"/>
        <v>97.69880906646178</v>
      </c>
      <c r="E94" s="204">
        <f>SUM(E91:E93)</f>
        <v>32448</v>
      </c>
      <c r="F94" s="465">
        <f aca="true" t="shared" si="51" ref="F94:F104">E94/E76*100</f>
        <v>91.28196472276142</v>
      </c>
      <c r="G94" s="206">
        <f>SUM(G91:G93)</f>
        <v>363</v>
      </c>
      <c r="H94" s="466">
        <f aca="true" t="shared" si="52" ref="H94:H104">G94/G76*100</f>
        <v>103.71428571428571</v>
      </c>
      <c r="I94" s="206">
        <f>SUM(I91:I93)</f>
        <v>1527</v>
      </c>
      <c r="J94" s="467" t="s">
        <v>88</v>
      </c>
      <c r="K94" s="206">
        <f>SUM(K91:K93)</f>
        <v>15472</v>
      </c>
      <c r="L94" s="466">
        <f t="shared" si="49"/>
        <v>102.89970736898111</v>
      </c>
      <c r="M94" s="468">
        <f>SUM(M91:M93)</f>
        <v>1052</v>
      </c>
      <c r="N94" s="469">
        <f t="shared" si="48"/>
        <v>93.34516415261757</v>
      </c>
      <c r="O94" s="470">
        <f>SUM(O91:O93)</f>
        <v>3454</v>
      </c>
      <c r="P94" s="465">
        <f t="shared" si="50"/>
        <v>85.8563261247825</v>
      </c>
      <c r="Q94" s="142"/>
    </row>
    <row r="95" spans="2:17" ht="14.25" customHeight="1" hidden="1">
      <c r="B95" s="471" t="s">
        <v>89</v>
      </c>
      <c r="C95" s="472">
        <f>C90+C94</f>
        <v>108666</v>
      </c>
      <c r="D95" s="473">
        <f t="shared" si="47"/>
        <v>97.86467573871772</v>
      </c>
      <c r="E95" s="474">
        <f>E90+E94</f>
        <v>69708</v>
      </c>
      <c r="F95" s="473">
        <f t="shared" si="51"/>
        <v>95.14891758346755</v>
      </c>
      <c r="G95" s="472">
        <f>G90+G94</f>
        <v>659</v>
      </c>
      <c r="H95" s="473">
        <f t="shared" si="52"/>
        <v>95.5072463768116</v>
      </c>
      <c r="I95" s="472">
        <f>I90+I94</f>
        <v>1527</v>
      </c>
      <c r="J95" s="473">
        <f>I95/I77*100</f>
        <v>96.8294229549778</v>
      </c>
      <c r="K95" s="472">
        <f>K90+K94</f>
        <v>34784</v>
      </c>
      <c r="L95" s="473">
        <f t="shared" si="49"/>
        <v>103.7708830548926</v>
      </c>
      <c r="M95" s="472">
        <f>M90+M94</f>
        <v>1988</v>
      </c>
      <c r="N95" s="473">
        <f t="shared" si="48"/>
        <v>100</v>
      </c>
      <c r="O95" s="475">
        <f>O90+O94</f>
        <v>7526</v>
      </c>
      <c r="P95" s="476">
        <f t="shared" si="50"/>
        <v>88.72907333176137</v>
      </c>
      <c r="Q95" s="142"/>
    </row>
    <row r="96" spans="2:17" ht="14.25" customHeight="1" hidden="1">
      <c r="B96" s="31" t="s">
        <v>13</v>
      </c>
      <c r="C96" s="32">
        <f>E96+G96+I96+K96+M96</f>
        <v>18579</v>
      </c>
      <c r="D96" s="33">
        <f aca="true" t="shared" si="53" ref="D96:D103">C96/C78*100</f>
        <v>97.69679760214545</v>
      </c>
      <c r="E96" s="34">
        <v>11657</v>
      </c>
      <c r="F96" s="33">
        <f t="shared" si="51"/>
        <v>128.15523306948108</v>
      </c>
      <c r="G96" s="35">
        <v>68</v>
      </c>
      <c r="H96" s="33">
        <f t="shared" si="52"/>
        <v>69.38775510204081</v>
      </c>
      <c r="I96" s="32">
        <v>0</v>
      </c>
      <c r="J96" s="36" t="s">
        <v>90</v>
      </c>
      <c r="K96" s="32">
        <v>5939</v>
      </c>
      <c r="L96" s="33">
        <f t="shared" si="49"/>
        <v>81.69188445667125</v>
      </c>
      <c r="M96" s="32">
        <v>915</v>
      </c>
      <c r="N96" s="75">
        <f t="shared" si="48"/>
        <v>99.67320261437908</v>
      </c>
      <c r="O96" s="37">
        <v>1456</v>
      </c>
      <c r="P96" s="33">
        <f t="shared" si="50"/>
        <v>93.63344051446946</v>
      </c>
      <c r="Q96" s="142"/>
    </row>
    <row r="97" spans="2:17" ht="14.25" customHeight="1" hidden="1">
      <c r="B97" s="31" t="s">
        <v>91</v>
      </c>
      <c r="C97" s="32">
        <f>E97+G97+I97+K97+M97</f>
        <v>15604</v>
      </c>
      <c r="D97" s="33">
        <f t="shared" si="53"/>
        <v>105.5679588661119</v>
      </c>
      <c r="E97" s="34">
        <v>9951</v>
      </c>
      <c r="F97" s="33">
        <f t="shared" si="51"/>
        <v>104.53829183737788</v>
      </c>
      <c r="G97" s="35">
        <v>94</v>
      </c>
      <c r="H97" s="33">
        <f t="shared" si="52"/>
        <v>104.44444444444446</v>
      </c>
      <c r="I97" s="32">
        <v>0</v>
      </c>
      <c r="J97" s="36" t="s">
        <v>92</v>
      </c>
      <c r="K97" s="32">
        <v>5507</v>
      </c>
      <c r="L97" s="33">
        <f t="shared" si="49"/>
        <v>120.05668192718552</v>
      </c>
      <c r="M97" s="32">
        <v>52</v>
      </c>
      <c r="N97" s="75">
        <f t="shared" si="48"/>
        <v>8.88888888888889</v>
      </c>
      <c r="O97" s="37">
        <v>1014</v>
      </c>
      <c r="P97" s="33">
        <f t="shared" si="50"/>
        <v>77.6416539050536</v>
      </c>
      <c r="Q97" s="142"/>
    </row>
    <row r="98" spans="2:17" ht="14.25" customHeight="1" hidden="1">
      <c r="B98" s="196" t="s">
        <v>93</v>
      </c>
      <c r="C98" s="197">
        <f>E98+G98+I98+K98+M98</f>
        <v>17422</v>
      </c>
      <c r="D98" s="194">
        <f t="shared" si="53"/>
        <v>131.17000451739196</v>
      </c>
      <c r="E98" s="200">
        <v>9869</v>
      </c>
      <c r="F98" s="198">
        <f t="shared" si="51"/>
        <v>119.72582797525173</v>
      </c>
      <c r="G98" s="153">
        <v>127</v>
      </c>
      <c r="H98" s="198">
        <f t="shared" si="52"/>
        <v>198.4375</v>
      </c>
      <c r="I98" s="197">
        <v>1414</v>
      </c>
      <c r="J98" s="199" t="s">
        <v>94</v>
      </c>
      <c r="K98" s="197">
        <v>4804</v>
      </c>
      <c r="L98" s="198">
        <f t="shared" si="49"/>
        <v>97.66212644846513</v>
      </c>
      <c r="M98" s="197">
        <v>1208</v>
      </c>
      <c r="N98" s="154">
        <f t="shared" si="48"/>
        <v>2157.1428571428573</v>
      </c>
      <c r="O98" s="155">
        <v>1062</v>
      </c>
      <c r="P98" s="198">
        <f t="shared" si="50"/>
        <v>83.82004735595896</v>
      </c>
      <c r="Q98" s="142"/>
    </row>
    <row r="99" spans="2:17" ht="14.25" customHeight="1" hidden="1">
      <c r="B99" s="201" t="s">
        <v>8</v>
      </c>
      <c r="C99" s="202">
        <f>SUM(C96:C98)</f>
        <v>51605</v>
      </c>
      <c r="D99" s="203">
        <f t="shared" si="53"/>
        <v>109.61129991503824</v>
      </c>
      <c r="E99" s="456">
        <f>SUM(E96:E98)</f>
        <v>31477</v>
      </c>
      <c r="F99" s="462">
        <f t="shared" si="51"/>
        <v>117.19785538759402</v>
      </c>
      <c r="G99" s="202">
        <f>SUM(G96:G98)</f>
        <v>289</v>
      </c>
      <c r="H99" s="353">
        <f t="shared" si="52"/>
        <v>114.68253968253967</v>
      </c>
      <c r="I99" s="202">
        <f>SUM(I96:I98)</f>
        <v>1414</v>
      </c>
      <c r="J99" s="353">
        <f>I99/I81*100</f>
        <v>86.48318042813456</v>
      </c>
      <c r="K99" s="459">
        <f>SUM(K96:K98)</f>
        <v>16250</v>
      </c>
      <c r="L99" s="353">
        <f t="shared" si="49"/>
        <v>96.86456843109204</v>
      </c>
      <c r="M99" s="460">
        <f>SUM(M96:M98)</f>
        <v>2175</v>
      </c>
      <c r="N99" s="457">
        <f t="shared" si="48"/>
        <v>139.51250801796022</v>
      </c>
      <c r="O99" s="461">
        <f>SUM(O96:O98)</f>
        <v>3532</v>
      </c>
      <c r="P99" s="462">
        <f t="shared" si="50"/>
        <v>85.56201550387597</v>
      </c>
      <c r="Q99" s="142"/>
    </row>
    <row r="100" spans="2:18" ht="14.25" customHeight="1" hidden="1">
      <c r="B100" s="31" t="s">
        <v>11</v>
      </c>
      <c r="C100" s="32">
        <f>E100+G100+I100+K100+M100</f>
        <v>17529</v>
      </c>
      <c r="D100" s="33">
        <f t="shared" si="53"/>
        <v>93.04634003928022</v>
      </c>
      <c r="E100" s="34">
        <v>13074</v>
      </c>
      <c r="F100" s="33">
        <f t="shared" si="51"/>
        <v>109.86554621848738</v>
      </c>
      <c r="G100" s="35">
        <v>66</v>
      </c>
      <c r="H100" s="33">
        <f t="shared" si="52"/>
        <v>66</v>
      </c>
      <c r="I100" s="32">
        <v>6</v>
      </c>
      <c r="J100" s="36" t="s">
        <v>22</v>
      </c>
      <c r="K100" s="32">
        <v>4338</v>
      </c>
      <c r="L100" s="33">
        <f t="shared" si="49"/>
        <v>72.08374875373879</v>
      </c>
      <c r="M100" s="32">
        <v>45</v>
      </c>
      <c r="N100" s="75">
        <f t="shared" si="48"/>
        <v>5.481120584652863</v>
      </c>
      <c r="O100" s="37">
        <v>1463</v>
      </c>
      <c r="P100" s="33">
        <f t="shared" si="50"/>
        <v>91.72413793103448</v>
      </c>
      <c r="Q100" s="142"/>
      <c r="R100" s="142"/>
    </row>
    <row r="101" spans="2:17" ht="14.25" customHeight="1" hidden="1">
      <c r="B101" s="31" t="s">
        <v>95</v>
      </c>
      <c r="C101" s="94">
        <f>E101+G101+I101+K101+M101</f>
        <v>16703</v>
      </c>
      <c r="D101" s="166">
        <f t="shared" si="53"/>
        <v>85.73555076480855</v>
      </c>
      <c r="E101" s="209">
        <v>9086</v>
      </c>
      <c r="F101" s="166">
        <f t="shared" si="51"/>
        <v>81.95922785495219</v>
      </c>
      <c r="G101" s="208">
        <v>103</v>
      </c>
      <c r="H101" s="166">
        <f t="shared" si="52"/>
        <v>75.73529411764706</v>
      </c>
      <c r="I101" s="94">
        <v>0</v>
      </c>
      <c r="J101" s="98" t="s">
        <v>96</v>
      </c>
      <c r="K101" s="94">
        <v>6959</v>
      </c>
      <c r="L101" s="166">
        <f t="shared" si="49"/>
        <v>112.69635627530363</v>
      </c>
      <c r="M101" s="94">
        <v>555</v>
      </c>
      <c r="N101" s="100">
        <f t="shared" si="48"/>
        <v>112.12121212121211</v>
      </c>
      <c r="O101" s="85">
        <v>1411</v>
      </c>
      <c r="P101" s="33">
        <f t="shared" si="50"/>
        <v>88.51944792973651</v>
      </c>
      <c r="Q101" s="142"/>
    </row>
    <row r="102" spans="2:17" ht="14.25" customHeight="1" hidden="1">
      <c r="B102" s="31" t="s">
        <v>97</v>
      </c>
      <c r="C102" s="94">
        <f>E102+G102+I102+K102+M102</f>
        <v>18305</v>
      </c>
      <c r="D102" s="166">
        <f t="shared" si="53"/>
        <v>121.81406801091367</v>
      </c>
      <c r="E102" s="209">
        <v>12015</v>
      </c>
      <c r="F102" s="166">
        <f t="shared" si="51"/>
        <v>121.5846994535519</v>
      </c>
      <c r="G102" s="208">
        <v>114</v>
      </c>
      <c r="H102" s="166">
        <f t="shared" si="52"/>
        <v>132.5581395348837</v>
      </c>
      <c r="I102" s="94">
        <v>0</v>
      </c>
      <c r="J102" s="166">
        <f>I102/I84*100</f>
        <v>0</v>
      </c>
      <c r="K102" s="94">
        <v>5388</v>
      </c>
      <c r="L102" s="166">
        <f t="shared" si="49"/>
        <v>125.7703081232493</v>
      </c>
      <c r="M102" s="94">
        <v>788</v>
      </c>
      <c r="N102" s="100">
        <f t="shared" si="48"/>
        <v>103.27653997378768</v>
      </c>
      <c r="O102" s="85">
        <v>878</v>
      </c>
      <c r="P102" s="33">
        <f t="shared" si="50"/>
        <v>86.67324777887463</v>
      </c>
      <c r="Q102" s="142"/>
    </row>
    <row r="103" spans="2:17" ht="14.25" customHeight="1" hidden="1">
      <c r="B103" s="201" t="s">
        <v>9</v>
      </c>
      <c r="C103" s="202">
        <f>SUM(C100:C102)</f>
        <v>52537</v>
      </c>
      <c r="D103" s="203">
        <f t="shared" si="53"/>
        <v>98.47979305690934</v>
      </c>
      <c r="E103" s="204">
        <f>SUM(E100:E102)</f>
        <v>34175</v>
      </c>
      <c r="F103" s="203">
        <f t="shared" si="51"/>
        <v>103.97651210904225</v>
      </c>
      <c r="G103" s="205">
        <f>SUM(G100:G102)</f>
        <v>283</v>
      </c>
      <c r="H103" s="203">
        <f t="shared" si="52"/>
        <v>87.88819875776397</v>
      </c>
      <c r="I103" s="206">
        <f>SUM(I100:I102)</f>
        <v>6</v>
      </c>
      <c r="J103" s="203">
        <f>I103/I85*100</f>
        <v>0.37453183520599254</v>
      </c>
      <c r="K103" s="206">
        <f>SUM(K100:K102)</f>
        <v>16685</v>
      </c>
      <c r="L103" s="203">
        <f t="shared" si="49"/>
        <v>101.2623657219154</v>
      </c>
      <c r="M103" s="206">
        <f>SUM(M100:M102)</f>
        <v>1388</v>
      </c>
      <c r="N103" s="203">
        <f t="shared" si="48"/>
        <v>66.76286676286676</v>
      </c>
      <c r="O103" s="207">
        <f>SUM(O100:O102)</f>
        <v>3752</v>
      </c>
      <c r="P103" s="353">
        <f t="shared" si="50"/>
        <v>89.29081389814374</v>
      </c>
      <c r="Q103" s="142"/>
    </row>
    <row r="104" spans="2:17" ht="14.25" customHeight="1" hidden="1" thickBot="1">
      <c r="B104" s="477" t="s">
        <v>98</v>
      </c>
      <c r="C104" s="478">
        <f>C99+C103</f>
        <v>104142</v>
      </c>
      <c r="D104" s="452">
        <f>C104/C86*100</f>
        <v>103.69817182459076</v>
      </c>
      <c r="E104" s="479">
        <f>E99+E103</f>
        <v>65652</v>
      </c>
      <c r="F104" s="452">
        <f t="shared" si="51"/>
        <v>109.92197702842984</v>
      </c>
      <c r="G104" s="478">
        <f>G99+G103</f>
        <v>572</v>
      </c>
      <c r="H104" s="452">
        <f t="shared" si="52"/>
        <v>99.65156794425087</v>
      </c>
      <c r="I104" s="478">
        <f>I99+I103</f>
        <v>1420</v>
      </c>
      <c r="J104" s="452">
        <f>I104/I86*100</f>
        <v>43.867778807537846</v>
      </c>
      <c r="K104" s="478">
        <f>K99+K103</f>
        <v>32935</v>
      </c>
      <c r="L104" s="452">
        <f t="shared" si="49"/>
        <v>99.04369530568671</v>
      </c>
      <c r="M104" s="478">
        <f>M99+M103</f>
        <v>3563</v>
      </c>
      <c r="N104" s="452">
        <f t="shared" si="48"/>
        <v>97.9384277075316</v>
      </c>
      <c r="O104" s="480">
        <f>O99+O103</f>
        <v>7284</v>
      </c>
      <c r="P104" s="455">
        <f t="shared" si="50"/>
        <v>87.44297719087635</v>
      </c>
      <c r="Q104" s="142"/>
    </row>
    <row r="105" spans="2:17" ht="14.25" customHeight="1" hidden="1">
      <c r="B105" s="210" t="s">
        <v>99</v>
      </c>
      <c r="C105" s="162">
        <v>15565</v>
      </c>
      <c r="D105" s="160">
        <v>82.533538363646</v>
      </c>
      <c r="E105" s="76">
        <v>10786</v>
      </c>
      <c r="F105" s="160">
        <v>78.5922471582629</v>
      </c>
      <c r="G105" s="211">
        <v>113</v>
      </c>
      <c r="H105" s="160">
        <v>156.94444444444443</v>
      </c>
      <c r="I105" s="162">
        <v>0</v>
      </c>
      <c r="J105" s="163" t="s">
        <v>100</v>
      </c>
      <c r="K105" s="162">
        <v>4597</v>
      </c>
      <c r="L105" s="160">
        <v>91.50079617834395</v>
      </c>
      <c r="M105" s="162">
        <v>69</v>
      </c>
      <c r="N105" s="164">
        <v>176.9230769230769</v>
      </c>
      <c r="O105" s="165">
        <v>1080</v>
      </c>
      <c r="P105" s="160">
        <v>78.3744557329463</v>
      </c>
      <c r="Q105" s="346"/>
    </row>
    <row r="106" spans="2:17" ht="14.25" customHeight="1" hidden="1">
      <c r="B106" s="31" t="s">
        <v>101</v>
      </c>
      <c r="C106" s="32">
        <f>E106+G106+I106+K106+M106</f>
        <v>17662</v>
      </c>
      <c r="D106" s="33">
        <f aca="true" t="shared" si="54" ref="D106:D113">C106/C88*100</f>
        <v>100.10769143569686</v>
      </c>
      <c r="E106" s="209">
        <v>10539</v>
      </c>
      <c r="F106" s="33">
        <f aca="true" t="shared" si="55" ref="F106:F113">E106/E88*100</f>
        <v>93.2159915089333</v>
      </c>
      <c r="G106" s="208">
        <v>101</v>
      </c>
      <c r="H106" s="33">
        <f aca="true" t="shared" si="56" ref="H106:H113">G106/G88*100</f>
        <v>73.18840579710145</v>
      </c>
      <c r="I106" s="32">
        <v>1626</v>
      </c>
      <c r="J106" s="36" t="s">
        <v>102</v>
      </c>
      <c r="K106" s="32">
        <v>5386</v>
      </c>
      <c r="L106" s="33">
        <f aca="true" t="shared" si="57" ref="L106:L125">K106/K88*100</f>
        <v>88.23722149410223</v>
      </c>
      <c r="M106" s="32">
        <v>10</v>
      </c>
      <c r="N106" s="75">
        <f aca="true" t="shared" si="58" ref="N106:N125">M106/M88*100</f>
        <v>10.526315789473683</v>
      </c>
      <c r="O106" s="37">
        <v>1256</v>
      </c>
      <c r="P106" s="33">
        <f aca="true" t="shared" si="59" ref="P106:P125">O106/O88*100</f>
        <v>87.1616932685635</v>
      </c>
      <c r="Q106" s="346"/>
    </row>
    <row r="107" spans="2:17" ht="14.25" customHeight="1" hidden="1">
      <c r="B107" s="31" t="s">
        <v>103</v>
      </c>
      <c r="C107" s="32">
        <f>E107+G107+I107+K107+M107</f>
        <v>20157</v>
      </c>
      <c r="D107" s="33">
        <f t="shared" si="54"/>
        <v>94.62491784808938</v>
      </c>
      <c r="E107" s="209">
        <v>12531</v>
      </c>
      <c r="F107" s="78">
        <f t="shared" si="55"/>
        <v>102.46116107931316</v>
      </c>
      <c r="G107" s="208">
        <v>44</v>
      </c>
      <c r="H107" s="33">
        <f t="shared" si="56"/>
        <v>51.162790697674424</v>
      </c>
      <c r="I107" s="32">
        <v>11</v>
      </c>
      <c r="J107" s="36" t="s">
        <v>104</v>
      </c>
      <c r="K107" s="32">
        <v>6083</v>
      </c>
      <c r="L107" s="33">
        <f t="shared" si="57"/>
        <v>74.32795698924731</v>
      </c>
      <c r="M107" s="32">
        <v>1488</v>
      </c>
      <c r="N107" s="75">
        <f t="shared" si="58"/>
        <v>185.5361596009975</v>
      </c>
      <c r="O107" s="37">
        <v>1256</v>
      </c>
      <c r="P107" s="212">
        <f t="shared" si="59"/>
        <v>100.23942537909019</v>
      </c>
      <c r="Q107" s="346"/>
    </row>
    <row r="108" spans="2:17" ht="14.25" customHeight="1" hidden="1">
      <c r="B108" s="213" t="s">
        <v>10</v>
      </c>
      <c r="C108" s="214">
        <f>SUM(C105:C107)</f>
        <v>53384</v>
      </c>
      <c r="D108" s="215">
        <f t="shared" si="54"/>
        <v>92.35347034807279</v>
      </c>
      <c r="E108" s="216">
        <f>SUM(E105:E107)</f>
        <v>33856</v>
      </c>
      <c r="F108" s="222">
        <f t="shared" si="55"/>
        <v>90.8641975308642</v>
      </c>
      <c r="G108" s="404">
        <f>SUM(G105:G107)</f>
        <v>258</v>
      </c>
      <c r="H108" s="218">
        <f t="shared" si="56"/>
        <v>87.16216216216216</v>
      </c>
      <c r="I108" s="214">
        <f>SUM(I105:I107)</f>
        <v>1637</v>
      </c>
      <c r="J108" s="219" t="s">
        <v>104</v>
      </c>
      <c r="K108" s="220">
        <f>SUM(K105:K107)</f>
        <v>16066</v>
      </c>
      <c r="L108" s="218">
        <f t="shared" si="57"/>
        <v>83.19179784589892</v>
      </c>
      <c r="M108" s="221">
        <f>SUM(M105:M107)</f>
        <v>1567</v>
      </c>
      <c r="N108" s="222">
        <f t="shared" si="58"/>
        <v>167.4145299145299</v>
      </c>
      <c r="O108" s="223">
        <f>SUM(O105:O107)</f>
        <v>3592</v>
      </c>
      <c r="P108" s="405">
        <f t="shared" si="59"/>
        <v>88.21218074656188</v>
      </c>
      <c r="Q108" s="346"/>
    </row>
    <row r="109" spans="2:17" ht="14.25" customHeight="1" hidden="1">
      <c r="B109" s="112" t="s">
        <v>12</v>
      </c>
      <c r="C109" s="32">
        <f>E109+G109+I109+K109+M109</f>
        <v>16400</v>
      </c>
      <c r="D109" s="33">
        <f t="shared" si="54"/>
        <v>87.527352297593</v>
      </c>
      <c r="E109" s="37">
        <v>9606</v>
      </c>
      <c r="F109" s="33">
        <f t="shared" si="55"/>
        <v>96.07921584316863</v>
      </c>
      <c r="G109" s="208">
        <v>140</v>
      </c>
      <c r="H109" s="33">
        <f t="shared" si="56"/>
        <v>75.26881720430107</v>
      </c>
      <c r="I109" s="32">
        <v>0</v>
      </c>
      <c r="J109" s="36" t="s">
        <v>108</v>
      </c>
      <c r="K109" s="32">
        <v>5816</v>
      </c>
      <c r="L109" s="33">
        <f t="shared" si="57"/>
        <v>91.30298273155417</v>
      </c>
      <c r="M109" s="32">
        <v>838</v>
      </c>
      <c r="N109" s="75">
        <f t="shared" si="58"/>
        <v>127.74390243902438</v>
      </c>
      <c r="O109" s="37">
        <v>1589</v>
      </c>
      <c r="P109" s="33">
        <f t="shared" si="59"/>
        <v>119.56358164033108</v>
      </c>
      <c r="Q109" s="346"/>
    </row>
    <row r="110" spans="2:17" ht="14.25" customHeight="1" hidden="1">
      <c r="B110" s="31" t="s">
        <v>109</v>
      </c>
      <c r="C110" s="32">
        <f>E110+G110+I110+K110+M110</f>
        <v>11930</v>
      </c>
      <c r="D110" s="111">
        <f t="shared" si="54"/>
        <v>76.58727611221673</v>
      </c>
      <c r="E110" s="37">
        <v>8952</v>
      </c>
      <c r="F110" s="33">
        <f t="shared" si="55"/>
        <v>76.92043306410035</v>
      </c>
      <c r="G110" s="208">
        <v>40</v>
      </c>
      <c r="H110" s="33">
        <f t="shared" si="56"/>
        <v>45.97701149425287</v>
      </c>
      <c r="I110" s="32">
        <v>0</v>
      </c>
      <c r="J110" s="36" t="s">
        <v>108</v>
      </c>
      <c r="K110" s="32">
        <v>2369</v>
      </c>
      <c r="L110" s="33">
        <f t="shared" si="57"/>
        <v>67.95754446356857</v>
      </c>
      <c r="M110" s="32">
        <v>569</v>
      </c>
      <c r="N110" s="111">
        <f t="shared" si="58"/>
        <v>155.46448087431693</v>
      </c>
      <c r="O110" s="37">
        <v>950</v>
      </c>
      <c r="P110" s="33">
        <f t="shared" si="59"/>
        <v>129.6043656207367</v>
      </c>
      <c r="Q110" s="346"/>
    </row>
    <row r="111" spans="2:17" ht="14.25" customHeight="1" hidden="1">
      <c r="B111" s="31" t="s">
        <v>110</v>
      </c>
      <c r="C111" s="32">
        <f>E111+G111+I111+K111+M111</f>
        <v>15861</v>
      </c>
      <c r="D111" s="33">
        <f t="shared" si="54"/>
        <v>95.84844089920233</v>
      </c>
      <c r="E111" s="37">
        <v>9549</v>
      </c>
      <c r="F111" s="33">
        <f t="shared" si="55"/>
        <v>88.31853496115427</v>
      </c>
      <c r="G111" s="208">
        <v>48</v>
      </c>
      <c r="H111" s="33">
        <f t="shared" si="56"/>
        <v>53.333333333333336</v>
      </c>
      <c r="I111" s="32">
        <v>0</v>
      </c>
      <c r="J111" s="36" t="s">
        <v>111</v>
      </c>
      <c r="K111" s="32">
        <v>6217</v>
      </c>
      <c r="L111" s="33">
        <f t="shared" si="57"/>
        <v>110.70156695156695</v>
      </c>
      <c r="M111" s="32">
        <v>47</v>
      </c>
      <c r="N111" s="75">
        <f t="shared" si="58"/>
        <v>156.66666666666666</v>
      </c>
      <c r="O111" s="37">
        <v>1396</v>
      </c>
      <c r="P111" s="33">
        <f t="shared" si="59"/>
        <v>100.28735632183907</v>
      </c>
      <c r="Q111" s="346"/>
    </row>
    <row r="112" spans="2:17" ht="14.25" customHeight="1" hidden="1">
      <c r="B112" s="213" t="s">
        <v>7</v>
      </c>
      <c r="C112" s="214">
        <f>SUM(C109:C111)</f>
        <v>44191</v>
      </c>
      <c r="D112" s="215">
        <f t="shared" si="54"/>
        <v>86.8841178089733</v>
      </c>
      <c r="E112" s="216">
        <f>SUM(E109:E111)</f>
        <v>28107</v>
      </c>
      <c r="F112" s="217">
        <f t="shared" si="55"/>
        <v>86.62167159763314</v>
      </c>
      <c r="G112" s="214">
        <f>SUM(G109:G111)</f>
        <v>228</v>
      </c>
      <c r="H112" s="218">
        <f t="shared" si="56"/>
        <v>62.8099173553719</v>
      </c>
      <c r="I112" s="214">
        <f>SUM(I109:I111)</f>
        <v>0</v>
      </c>
      <c r="J112" s="219" t="s">
        <v>111</v>
      </c>
      <c r="K112" s="220">
        <f>SUM(K109:K111)</f>
        <v>14402</v>
      </c>
      <c r="L112" s="218">
        <f t="shared" si="57"/>
        <v>93.08428128231644</v>
      </c>
      <c r="M112" s="221">
        <f>SUM(M109:M111)</f>
        <v>1454</v>
      </c>
      <c r="N112" s="222">
        <f t="shared" si="58"/>
        <v>138.21292775665398</v>
      </c>
      <c r="O112" s="223">
        <f>SUM(O109:O111)</f>
        <v>3935</v>
      </c>
      <c r="P112" s="217">
        <f t="shared" si="59"/>
        <v>113.92588303416329</v>
      </c>
      <c r="Q112" s="346"/>
    </row>
    <row r="113" spans="2:17" ht="14.25" customHeight="1" hidden="1">
      <c r="B113" s="224" t="s">
        <v>112</v>
      </c>
      <c r="C113" s="144">
        <f>C108+C112</f>
        <v>97575</v>
      </c>
      <c r="D113" s="145">
        <f t="shared" si="54"/>
        <v>89.79349566561758</v>
      </c>
      <c r="E113" s="225">
        <f>E108+E112</f>
        <v>61963</v>
      </c>
      <c r="F113" s="145">
        <f t="shared" si="55"/>
        <v>88.88936707408045</v>
      </c>
      <c r="G113" s="144">
        <f>G108+G112</f>
        <v>486</v>
      </c>
      <c r="H113" s="145">
        <f t="shared" si="56"/>
        <v>73.74810318664643</v>
      </c>
      <c r="I113" s="144">
        <f>I108+I112</f>
        <v>1637</v>
      </c>
      <c r="J113" s="145">
        <f>I113/I95*100</f>
        <v>107.20366732154551</v>
      </c>
      <c r="K113" s="144">
        <f>K108+K112</f>
        <v>30468</v>
      </c>
      <c r="L113" s="145">
        <f t="shared" si="57"/>
        <v>87.59199632014719</v>
      </c>
      <c r="M113" s="144">
        <f>M108+M112</f>
        <v>3021</v>
      </c>
      <c r="N113" s="145">
        <f t="shared" si="58"/>
        <v>151.96177062374247</v>
      </c>
      <c r="O113" s="226">
        <f>O108+O112</f>
        <v>7527</v>
      </c>
      <c r="P113" s="169">
        <f t="shared" si="59"/>
        <v>100.01328727079456</v>
      </c>
      <c r="Q113" s="346"/>
    </row>
    <row r="114" spans="2:17" ht="14.25" customHeight="1" hidden="1">
      <c r="B114" s="31" t="s">
        <v>13</v>
      </c>
      <c r="C114" s="32">
        <f>E114+G114+I114+K114+M114</f>
        <v>18895</v>
      </c>
      <c r="D114" s="33">
        <f aca="true" t="shared" si="60" ref="D114:D127">C114/C96*100</f>
        <v>101.70084504009904</v>
      </c>
      <c r="E114" s="209">
        <v>13029</v>
      </c>
      <c r="F114" s="33">
        <f aca="true" t="shared" si="61" ref="F114:F129">E114/E96*100</f>
        <v>111.76975208029509</v>
      </c>
      <c r="G114" s="208">
        <v>136</v>
      </c>
      <c r="H114" s="33">
        <f aca="true" t="shared" si="62" ref="H114:H129">G114/G96*100</f>
        <v>200</v>
      </c>
      <c r="I114" s="32">
        <v>0</v>
      </c>
      <c r="J114" s="36" t="s">
        <v>113</v>
      </c>
      <c r="K114" s="32">
        <v>4702</v>
      </c>
      <c r="L114" s="33">
        <f t="shared" si="57"/>
        <v>79.17157770668463</v>
      </c>
      <c r="M114" s="32">
        <v>1028</v>
      </c>
      <c r="N114" s="75">
        <f t="shared" si="58"/>
        <v>112.3497267759563</v>
      </c>
      <c r="O114" s="37">
        <v>935</v>
      </c>
      <c r="P114" s="33">
        <f t="shared" si="59"/>
        <v>64.21703296703298</v>
      </c>
      <c r="Q114" s="346"/>
    </row>
    <row r="115" spans="2:17" ht="14.25" customHeight="1" hidden="1">
      <c r="B115" s="31" t="s">
        <v>114</v>
      </c>
      <c r="C115" s="32">
        <f>E115+G115+I115+K115+M115</f>
        <v>18093</v>
      </c>
      <c r="D115" s="33">
        <f t="shared" si="60"/>
        <v>115.95103819533452</v>
      </c>
      <c r="E115" s="209">
        <v>11016</v>
      </c>
      <c r="F115" s="33">
        <f t="shared" si="61"/>
        <v>110.70244196563159</v>
      </c>
      <c r="G115" s="208">
        <v>94</v>
      </c>
      <c r="H115" s="33">
        <f t="shared" si="62"/>
        <v>100</v>
      </c>
      <c r="I115" s="32">
        <v>1497</v>
      </c>
      <c r="J115" s="36" t="s">
        <v>115</v>
      </c>
      <c r="K115" s="32">
        <v>4489</v>
      </c>
      <c r="L115" s="33">
        <f t="shared" si="57"/>
        <v>81.51443617214454</v>
      </c>
      <c r="M115" s="32">
        <v>997</v>
      </c>
      <c r="N115" s="75">
        <f t="shared" si="58"/>
        <v>1917.3076923076924</v>
      </c>
      <c r="O115" s="37">
        <v>1062</v>
      </c>
      <c r="P115" s="33">
        <f t="shared" si="59"/>
        <v>104.73372781065089</v>
      </c>
      <c r="Q115" s="346"/>
    </row>
    <row r="116" spans="2:17" ht="14.25" customHeight="1" hidden="1">
      <c r="B116" s="31" t="s">
        <v>116</v>
      </c>
      <c r="C116" s="32">
        <f>E116+G116+I116+K116+M116</f>
        <v>16173</v>
      </c>
      <c r="D116" s="143">
        <f t="shared" si="60"/>
        <v>92.83090345540121</v>
      </c>
      <c r="E116" s="209">
        <v>9588</v>
      </c>
      <c r="F116" s="33">
        <f t="shared" si="61"/>
        <v>97.15270037491133</v>
      </c>
      <c r="G116" s="208">
        <v>62</v>
      </c>
      <c r="H116" s="33">
        <f t="shared" si="62"/>
        <v>48.818897637795274</v>
      </c>
      <c r="I116" s="32">
        <v>0</v>
      </c>
      <c r="J116" s="36" t="s">
        <v>117</v>
      </c>
      <c r="K116" s="32">
        <v>6011</v>
      </c>
      <c r="L116" s="33">
        <f t="shared" si="57"/>
        <v>125.12489592006662</v>
      </c>
      <c r="M116" s="32">
        <v>512</v>
      </c>
      <c r="N116" s="75">
        <f t="shared" si="58"/>
        <v>42.384105960264904</v>
      </c>
      <c r="O116" s="37">
        <v>1301</v>
      </c>
      <c r="P116" s="33">
        <f t="shared" si="59"/>
        <v>122.50470809792844</v>
      </c>
      <c r="Q116" s="346"/>
    </row>
    <row r="117" spans="2:17" ht="14.25" customHeight="1" hidden="1">
      <c r="B117" s="213" t="s">
        <v>8</v>
      </c>
      <c r="C117" s="214">
        <f>SUM(C114:C116)</f>
        <v>53161</v>
      </c>
      <c r="D117" s="215">
        <f t="shared" si="60"/>
        <v>103.01521170429223</v>
      </c>
      <c r="E117" s="216">
        <f>SUM(E114:E116)</f>
        <v>33633</v>
      </c>
      <c r="F117" s="217">
        <f t="shared" si="61"/>
        <v>106.84944562696572</v>
      </c>
      <c r="G117" s="214">
        <f>SUM(G114:G116)</f>
        <v>292</v>
      </c>
      <c r="H117" s="218">
        <f t="shared" si="62"/>
        <v>101.03806228373702</v>
      </c>
      <c r="I117" s="214">
        <f>SUM(I114:I116)</f>
        <v>1497</v>
      </c>
      <c r="J117" s="218">
        <f>I117/I99*100</f>
        <v>105.86987270155588</v>
      </c>
      <c r="K117" s="220">
        <f>SUM(K114:K116)</f>
        <v>15202</v>
      </c>
      <c r="L117" s="218">
        <f t="shared" si="57"/>
        <v>93.55076923076922</v>
      </c>
      <c r="M117" s="221">
        <f>SUM(M114:M116)</f>
        <v>2537</v>
      </c>
      <c r="N117" s="222">
        <f t="shared" si="58"/>
        <v>116.64367816091954</v>
      </c>
      <c r="O117" s="223">
        <f>SUM(O114:O116)</f>
        <v>3298</v>
      </c>
      <c r="P117" s="217">
        <f t="shared" si="59"/>
        <v>93.37485843714609</v>
      </c>
      <c r="Q117" s="346"/>
    </row>
    <row r="118" spans="2:17" ht="14.25" customHeight="1" hidden="1">
      <c r="B118" s="31" t="s">
        <v>11</v>
      </c>
      <c r="C118" s="32">
        <f>E118+G118+I118+K118+M118</f>
        <v>19446</v>
      </c>
      <c r="D118" s="33">
        <f t="shared" si="60"/>
        <v>110.9361629300017</v>
      </c>
      <c r="E118" s="209">
        <v>13338</v>
      </c>
      <c r="F118" s="33">
        <f t="shared" si="61"/>
        <v>102.01927489674163</v>
      </c>
      <c r="G118" s="208">
        <v>112</v>
      </c>
      <c r="H118" s="33">
        <f t="shared" si="62"/>
        <v>169.6969696969697</v>
      </c>
      <c r="I118" s="32">
        <v>0</v>
      </c>
      <c r="J118" s="36" t="s">
        <v>118</v>
      </c>
      <c r="K118" s="32">
        <v>4947</v>
      </c>
      <c r="L118" s="33">
        <f t="shared" si="57"/>
        <v>114.0387275242047</v>
      </c>
      <c r="M118" s="32">
        <v>1049</v>
      </c>
      <c r="N118" s="75">
        <f t="shared" si="58"/>
        <v>2331.111111111111</v>
      </c>
      <c r="O118" s="37">
        <v>1286</v>
      </c>
      <c r="P118" s="33">
        <f t="shared" si="59"/>
        <v>87.90157211209842</v>
      </c>
      <c r="Q118" s="346"/>
    </row>
    <row r="119" spans="2:17" ht="14.25" customHeight="1" hidden="1">
      <c r="B119" s="31" t="s">
        <v>119</v>
      </c>
      <c r="C119" s="32">
        <f>E119+G119+I119+K119+M119</f>
        <v>14534</v>
      </c>
      <c r="D119" s="33">
        <f t="shared" si="60"/>
        <v>87.01430880680118</v>
      </c>
      <c r="E119" s="209">
        <v>8459</v>
      </c>
      <c r="F119" s="33">
        <f t="shared" si="61"/>
        <v>93.09927360774817</v>
      </c>
      <c r="G119" s="208">
        <v>120</v>
      </c>
      <c r="H119" s="33">
        <f t="shared" si="62"/>
        <v>116.50485436893203</v>
      </c>
      <c r="I119" s="32">
        <v>9</v>
      </c>
      <c r="J119" s="36" t="s">
        <v>120</v>
      </c>
      <c r="K119" s="32">
        <v>4835</v>
      </c>
      <c r="L119" s="33">
        <f t="shared" si="57"/>
        <v>69.47837332950137</v>
      </c>
      <c r="M119" s="32">
        <v>1111</v>
      </c>
      <c r="N119" s="75">
        <f t="shared" si="58"/>
        <v>200.18018018018017</v>
      </c>
      <c r="O119" s="37">
        <v>1171</v>
      </c>
      <c r="P119" s="33">
        <f t="shared" si="59"/>
        <v>82.99078667611623</v>
      </c>
      <c r="Q119" s="346"/>
    </row>
    <row r="120" spans="2:17" ht="14.25" customHeight="1" hidden="1">
      <c r="B120" s="31" t="s">
        <v>121</v>
      </c>
      <c r="C120" s="32">
        <f>E120+G120+I120+K120+M120</f>
        <v>18785</v>
      </c>
      <c r="D120" s="33">
        <f t="shared" si="60"/>
        <v>102.62223436219612</v>
      </c>
      <c r="E120" s="209">
        <v>13176</v>
      </c>
      <c r="F120" s="33">
        <f t="shared" si="61"/>
        <v>109.66292134831461</v>
      </c>
      <c r="G120" s="208">
        <v>55</v>
      </c>
      <c r="H120" s="33">
        <f t="shared" si="62"/>
        <v>48.24561403508772</v>
      </c>
      <c r="I120" s="32">
        <v>0</v>
      </c>
      <c r="J120" s="36" t="s">
        <v>120</v>
      </c>
      <c r="K120" s="32">
        <v>4877</v>
      </c>
      <c r="L120" s="33">
        <f t="shared" si="57"/>
        <v>90.51596139569413</v>
      </c>
      <c r="M120" s="32">
        <v>677</v>
      </c>
      <c r="N120" s="75">
        <f t="shared" si="58"/>
        <v>85.91370558375635</v>
      </c>
      <c r="O120" s="37">
        <v>1318</v>
      </c>
      <c r="P120" s="33">
        <f t="shared" si="59"/>
        <v>150.11389521640092</v>
      </c>
      <c r="Q120" s="346"/>
    </row>
    <row r="121" spans="2:17" ht="14.25" customHeight="1" hidden="1">
      <c r="B121" s="213" t="s">
        <v>9</v>
      </c>
      <c r="C121" s="214">
        <f>SUM(C118:C120)</f>
        <v>52765</v>
      </c>
      <c r="D121" s="215">
        <f t="shared" si="60"/>
        <v>100.43397986181168</v>
      </c>
      <c r="E121" s="227">
        <f>SUM(E118:E120)</f>
        <v>34973</v>
      </c>
      <c r="F121" s="215">
        <f t="shared" si="61"/>
        <v>102.33504023408923</v>
      </c>
      <c r="G121" s="228">
        <f>SUM(G118:G120)</f>
        <v>287</v>
      </c>
      <c r="H121" s="215">
        <f t="shared" si="62"/>
        <v>101.41342756183747</v>
      </c>
      <c r="I121" s="229">
        <f>SUM(I118:I120)</f>
        <v>9</v>
      </c>
      <c r="J121" s="215">
        <f>I121/I103*100</f>
        <v>150</v>
      </c>
      <c r="K121" s="229">
        <f>SUM(K118:K120)</f>
        <v>14659</v>
      </c>
      <c r="L121" s="215">
        <f t="shared" si="57"/>
        <v>87.85735690740186</v>
      </c>
      <c r="M121" s="229">
        <f>SUM(M118:M120)</f>
        <v>2837</v>
      </c>
      <c r="N121" s="215">
        <f t="shared" si="58"/>
        <v>204.39481268011525</v>
      </c>
      <c r="O121" s="230">
        <f>SUM(O118:O120)</f>
        <v>3775</v>
      </c>
      <c r="P121" s="218">
        <f t="shared" si="59"/>
        <v>100.61300639658847</v>
      </c>
      <c r="Q121" s="346"/>
    </row>
    <row r="122" spans="2:17" ht="14.25" customHeight="1" hidden="1" thickBot="1">
      <c r="B122" s="359" t="s">
        <v>122</v>
      </c>
      <c r="C122" s="360">
        <f>C117+C121</f>
        <v>105926</v>
      </c>
      <c r="D122" s="145">
        <f t="shared" si="60"/>
        <v>101.71304564920973</v>
      </c>
      <c r="E122" s="232">
        <f>E117+E121</f>
        <v>68606</v>
      </c>
      <c r="F122" s="145">
        <f t="shared" si="61"/>
        <v>104.49948211783342</v>
      </c>
      <c r="G122" s="231">
        <f>G117+G121</f>
        <v>579</v>
      </c>
      <c r="H122" s="145">
        <f t="shared" si="62"/>
        <v>101.22377622377623</v>
      </c>
      <c r="I122" s="231">
        <f>I117+I121</f>
        <v>1506</v>
      </c>
      <c r="J122" s="145">
        <f>I122/I104*100</f>
        <v>106.05633802816901</v>
      </c>
      <c r="K122" s="231">
        <f>K117+K121</f>
        <v>29861</v>
      </c>
      <c r="L122" s="145">
        <f t="shared" si="57"/>
        <v>90.66646424776074</v>
      </c>
      <c r="M122" s="231">
        <f>M117+M121</f>
        <v>5374</v>
      </c>
      <c r="N122" s="145">
        <f t="shared" si="58"/>
        <v>150.82795397137244</v>
      </c>
      <c r="O122" s="233">
        <f>O117+O121</f>
        <v>7073</v>
      </c>
      <c r="P122" s="169">
        <f t="shared" si="59"/>
        <v>97.10323997803405</v>
      </c>
      <c r="Q122" s="346"/>
    </row>
    <row r="123" spans="2:17" ht="14.25" customHeight="1" hidden="1">
      <c r="B123" s="31" t="s">
        <v>123</v>
      </c>
      <c r="C123" s="32">
        <f>E123+G123+I123+K123+M123</f>
        <v>19399</v>
      </c>
      <c r="D123" s="160">
        <f t="shared" si="60"/>
        <v>124.63218760038548</v>
      </c>
      <c r="E123" s="76">
        <v>11863</v>
      </c>
      <c r="F123" s="160">
        <f t="shared" si="61"/>
        <v>109.98516595586871</v>
      </c>
      <c r="G123" s="211">
        <v>112</v>
      </c>
      <c r="H123" s="160">
        <f t="shared" si="62"/>
        <v>99.11504424778761</v>
      </c>
      <c r="I123" s="162">
        <v>776</v>
      </c>
      <c r="J123" s="163" t="s">
        <v>124</v>
      </c>
      <c r="K123" s="162">
        <v>6133</v>
      </c>
      <c r="L123" s="160">
        <f t="shared" si="57"/>
        <v>133.4130954970633</v>
      </c>
      <c r="M123" s="162">
        <v>515</v>
      </c>
      <c r="N123" s="164">
        <f t="shared" si="58"/>
        <v>746.3768115942029</v>
      </c>
      <c r="O123" s="165">
        <v>1312</v>
      </c>
      <c r="P123" s="160">
        <f t="shared" si="59"/>
        <v>121.48148148148148</v>
      </c>
      <c r="Q123" s="346"/>
    </row>
    <row r="124" spans="2:17" ht="14.25" customHeight="1" hidden="1">
      <c r="B124" s="31" t="s">
        <v>125</v>
      </c>
      <c r="C124" s="32">
        <f>E124+G124+I124+K124+M124</f>
        <v>18903</v>
      </c>
      <c r="D124" s="33">
        <f t="shared" si="60"/>
        <v>107.02638432793567</v>
      </c>
      <c r="E124" s="209">
        <v>12230</v>
      </c>
      <c r="F124" s="33">
        <f t="shared" si="61"/>
        <v>116.04516557548155</v>
      </c>
      <c r="G124" s="208">
        <v>78</v>
      </c>
      <c r="H124" s="33">
        <f t="shared" si="62"/>
        <v>77.22772277227723</v>
      </c>
      <c r="I124" s="32">
        <v>813</v>
      </c>
      <c r="J124" s="36" t="s">
        <v>126</v>
      </c>
      <c r="K124" s="32">
        <v>5506</v>
      </c>
      <c r="L124" s="33">
        <f t="shared" si="57"/>
        <v>102.22799851466766</v>
      </c>
      <c r="M124" s="32">
        <v>276</v>
      </c>
      <c r="N124" s="75">
        <f t="shared" si="58"/>
        <v>2760</v>
      </c>
      <c r="O124" s="37">
        <v>1244</v>
      </c>
      <c r="P124" s="33">
        <f t="shared" si="59"/>
        <v>99.04458598726114</v>
      </c>
      <c r="Q124" s="346"/>
    </row>
    <row r="125" spans="2:17" ht="14.25" customHeight="1" hidden="1">
      <c r="B125" s="31" t="s">
        <v>127</v>
      </c>
      <c r="C125" s="32">
        <f>E125+G125+I125+K125+M125</f>
        <v>17683</v>
      </c>
      <c r="D125" s="33">
        <f t="shared" si="60"/>
        <v>87.7263481668899</v>
      </c>
      <c r="E125" s="209">
        <v>10281</v>
      </c>
      <c r="F125" s="78">
        <f t="shared" si="61"/>
        <v>82.04452956667465</v>
      </c>
      <c r="G125" s="208">
        <v>60</v>
      </c>
      <c r="H125" s="33">
        <f t="shared" si="62"/>
        <v>136.36363636363635</v>
      </c>
      <c r="I125" s="32">
        <v>0</v>
      </c>
      <c r="J125" s="36" t="s">
        <v>128</v>
      </c>
      <c r="K125" s="32">
        <v>5577</v>
      </c>
      <c r="L125" s="33">
        <f t="shared" si="57"/>
        <v>91.68173598553345</v>
      </c>
      <c r="M125" s="32">
        <v>1765</v>
      </c>
      <c r="N125" s="75">
        <f t="shared" si="58"/>
        <v>118.61559139784946</v>
      </c>
      <c r="O125" s="37">
        <v>1448</v>
      </c>
      <c r="P125" s="212">
        <f t="shared" si="59"/>
        <v>115.28662420382165</v>
      </c>
      <c r="Q125" s="346"/>
    </row>
    <row r="126" spans="2:17" ht="14.25" customHeight="1" hidden="1">
      <c r="B126" s="234" t="s">
        <v>10</v>
      </c>
      <c r="C126" s="235">
        <f>SUM(C123:C125)</f>
        <v>55985</v>
      </c>
      <c r="D126" s="236">
        <f t="shared" si="60"/>
        <v>104.87224636595234</v>
      </c>
      <c r="E126" s="237">
        <f>SUM(E123:E125)</f>
        <v>34374</v>
      </c>
      <c r="F126" s="328">
        <f t="shared" si="61"/>
        <v>101.53000945179585</v>
      </c>
      <c r="G126" s="327">
        <f>SUM(G123:G125)</f>
        <v>250</v>
      </c>
      <c r="H126" s="239">
        <f t="shared" si="62"/>
        <v>96.89922480620154</v>
      </c>
      <c r="I126" s="235">
        <f>SUM(I123:I125)</f>
        <v>1589</v>
      </c>
      <c r="J126" s="240" t="s">
        <v>128</v>
      </c>
      <c r="K126" s="241">
        <f>SUM(K123:K125)</f>
        <v>17216</v>
      </c>
      <c r="L126" s="239">
        <f aca="true" t="shared" si="63" ref="L126:L143">K126/K108*100</f>
        <v>107.15797335989046</v>
      </c>
      <c r="M126" s="242">
        <f>SUM(M123:M125)</f>
        <v>2556</v>
      </c>
      <c r="N126" s="243">
        <f aca="true" t="shared" si="64" ref="N126:N143">M126/M108*100</f>
        <v>163.11423101467773</v>
      </c>
      <c r="O126" s="244">
        <f>SUM(O123:O125)</f>
        <v>4004</v>
      </c>
      <c r="P126" s="245">
        <f aca="true" t="shared" si="65" ref="P126:P143">O126/O108*100</f>
        <v>111.46993318485524</v>
      </c>
      <c r="Q126" s="346"/>
    </row>
    <row r="127" spans="2:17" ht="14.25" customHeight="1" hidden="1">
      <c r="B127" s="112" t="s">
        <v>12</v>
      </c>
      <c r="C127" s="32">
        <f>E127+G127+I127+K127+M127</f>
        <v>18736</v>
      </c>
      <c r="D127" s="33">
        <f t="shared" si="60"/>
        <v>114.24390243902438</v>
      </c>
      <c r="E127" s="37">
        <v>10373</v>
      </c>
      <c r="F127" s="33">
        <f t="shared" si="61"/>
        <v>107.98459296273163</v>
      </c>
      <c r="G127" s="208">
        <v>107</v>
      </c>
      <c r="H127" s="33">
        <f t="shared" si="62"/>
        <v>76.42857142857142</v>
      </c>
      <c r="I127" s="32">
        <v>0</v>
      </c>
      <c r="J127" s="36" t="s">
        <v>130</v>
      </c>
      <c r="K127" s="32">
        <v>7932</v>
      </c>
      <c r="L127" s="33">
        <f t="shared" si="63"/>
        <v>136.38239339752408</v>
      </c>
      <c r="M127" s="32">
        <v>324</v>
      </c>
      <c r="N127" s="75">
        <f t="shared" si="64"/>
        <v>38.66348448687351</v>
      </c>
      <c r="O127" s="37">
        <v>1456</v>
      </c>
      <c r="P127" s="33">
        <f t="shared" si="65"/>
        <v>91.62995594713657</v>
      </c>
      <c r="Q127" s="346"/>
    </row>
    <row r="128" spans="2:17" ht="14.25" customHeight="1" hidden="1">
      <c r="B128" s="31" t="s">
        <v>131</v>
      </c>
      <c r="C128" s="32">
        <f>E128+G128+I128+K128+M128</f>
        <v>11177</v>
      </c>
      <c r="D128" s="111">
        <f aca="true" t="shared" si="66" ref="D128:D144">C128/C110*100</f>
        <v>93.68818105616093</v>
      </c>
      <c r="E128" s="37">
        <v>8324</v>
      </c>
      <c r="F128" s="33">
        <f t="shared" si="61"/>
        <v>92.98480786416444</v>
      </c>
      <c r="G128" s="208">
        <v>101</v>
      </c>
      <c r="H128" s="33">
        <f t="shared" si="62"/>
        <v>252.5</v>
      </c>
      <c r="I128" s="32">
        <v>0</v>
      </c>
      <c r="J128" s="36" t="s">
        <v>132</v>
      </c>
      <c r="K128" s="32">
        <v>2489</v>
      </c>
      <c r="L128" s="33">
        <f t="shared" si="63"/>
        <v>105.06542845082313</v>
      </c>
      <c r="M128" s="32">
        <v>263</v>
      </c>
      <c r="N128" s="111">
        <f t="shared" si="64"/>
        <v>46.22144112478031</v>
      </c>
      <c r="O128" s="37">
        <v>828</v>
      </c>
      <c r="P128" s="33">
        <f t="shared" si="65"/>
        <v>87.1578947368421</v>
      </c>
      <c r="Q128" s="346"/>
    </row>
    <row r="129" spans="2:17" ht="14.25" customHeight="1" hidden="1">
      <c r="B129" s="31" t="s">
        <v>133</v>
      </c>
      <c r="C129" s="32">
        <f>E129+G129+I129+K129+M129</f>
        <v>13869</v>
      </c>
      <c r="D129" s="33">
        <f t="shared" si="66"/>
        <v>87.44089275581615</v>
      </c>
      <c r="E129" s="37">
        <v>7364</v>
      </c>
      <c r="F129" s="33">
        <f t="shared" si="61"/>
        <v>77.11802282961567</v>
      </c>
      <c r="G129" s="208">
        <v>109</v>
      </c>
      <c r="H129" s="33">
        <f t="shared" si="62"/>
        <v>227.08333333333334</v>
      </c>
      <c r="I129" s="32">
        <v>0</v>
      </c>
      <c r="J129" s="36" t="s">
        <v>132</v>
      </c>
      <c r="K129" s="32">
        <v>6051</v>
      </c>
      <c r="L129" s="33">
        <f t="shared" si="63"/>
        <v>97.32990188193662</v>
      </c>
      <c r="M129" s="32">
        <v>345</v>
      </c>
      <c r="N129" s="75">
        <f t="shared" si="64"/>
        <v>734.0425531914893</v>
      </c>
      <c r="O129" s="37">
        <v>1308</v>
      </c>
      <c r="P129" s="33">
        <f t="shared" si="65"/>
        <v>93.69627507163324</v>
      </c>
      <c r="Q129" s="346"/>
    </row>
    <row r="130" spans="2:17" ht="14.25" customHeight="1" hidden="1">
      <c r="B130" s="234" t="s">
        <v>7</v>
      </c>
      <c r="C130" s="235">
        <f>SUM(C127:C129)</f>
        <v>43782</v>
      </c>
      <c r="D130" s="236">
        <f t="shared" si="66"/>
        <v>99.07447217759272</v>
      </c>
      <c r="E130" s="237">
        <f>SUM(E127:E129)</f>
        <v>26061</v>
      </c>
      <c r="F130" s="238">
        <f aca="true" t="shared" si="67" ref="F130:F144">E130/E112*100</f>
        <v>92.72067456505498</v>
      </c>
      <c r="G130" s="235">
        <f>SUM(G127:G129)</f>
        <v>317</v>
      </c>
      <c r="H130" s="239">
        <f aca="true" t="shared" si="68" ref="H130:H144">G130/G112*100</f>
        <v>139.03508771929825</v>
      </c>
      <c r="I130" s="235">
        <f>SUM(I127:I129)</f>
        <v>0</v>
      </c>
      <c r="J130" s="240" t="s">
        <v>132</v>
      </c>
      <c r="K130" s="241">
        <f>SUM(K127:K129)</f>
        <v>16472</v>
      </c>
      <c r="L130" s="239">
        <f t="shared" si="63"/>
        <v>114.37300374947922</v>
      </c>
      <c r="M130" s="242">
        <f>SUM(M127:M129)</f>
        <v>932</v>
      </c>
      <c r="N130" s="243">
        <f t="shared" si="64"/>
        <v>64.0990371389271</v>
      </c>
      <c r="O130" s="244">
        <f>SUM(O127:O129)</f>
        <v>3592</v>
      </c>
      <c r="P130" s="238">
        <f t="shared" si="65"/>
        <v>91.2833545108005</v>
      </c>
      <c r="Q130" s="346"/>
    </row>
    <row r="131" spans="2:17" ht="14.25" customHeight="1" hidden="1">
      <c r="B131" s="246" t="s">
        <v>134</v>
      </c>
      <c r="C131" s="247">
        <f>C126+C130</f>
        <v>99767</v>
      </c>
      <c r="D131" s="248">
        <f t="shared" si="66"/>
        <v>102.24647706892134</v>
      </c>
      <c r="E131" s="249">
        <f>E126+E130</f>
        <v>60435</v>
      </c>
      <c r="F131" s="248">
        <f t="shared" si="67"/>
        <v>97.53401223310686</v>
      </c>
      <c r="G131" s="247">
        <f>G126+G130</f>
        <v>567</v>
      </c>
      <c r="H131" s="248">
        <f t="shared" si="68"/>
        <v>116.66666666666667</v>
      </c>
      <c r="I131" s="247">
        <f>I126+I130</f>
        <v>1589</v>
      </c>
      <c r="J131" s="248">
        <f>I131/I113*100</f>
        <v>97.06780696395846</v>
      </c>
      <c r="K131" s="247">
        <f>K126+K130</f>
        <v>33688</v>
      </c>
      <c r="L131" s="248">
        <f t="shared" si="63"/>
        <v>110.56846527504267</v>
      </c>
      <c r="M131" s="247">
        <f>M126+M130</f>
        <v>3488</v>
      </c>
      <c r="N131" s="248">
        <f t="shared" si="64"/>
        <v>115.45845746441576</v>
      </c>
      <c r="O131" s="250">
        <f>O126+O130</f>
        <v>7596</v>
      </c>
      <c r="P131" s="354">
        <f t="shared" si="65"/>
        <v>100.91669988043046</v>
      </c>
      <c r="Q131" s="346"/>
    </row>
    <row r="132" spans="2:17" ht="14.25" customHeight="1" hidden="1">
      <c r="B132" s="31" t="s">
        <v>13</v>
      </c>
      <c r="C132" s="32">
        <f>E132+G132+I132+K132+M132</f>
        <v>18805</v>
      </c>
      <c r="D132" s="33">
        <f t="shared" si="66"/>
        <v>99.52368351415718</v>
      </c>
      <c r="E132" s="209">
        <v>11610</v>
      </c>
      <c r="F132" s="33">
        <f t="shared" si="67"/>
        <v>89.10891089108911</v>
      </c>
      <c r="G132" s="208">
        <v>104</v>
      </c>
      <c r="H132" s="33">
        <f t="shared" si="68"/>
        <v>76.47058823529412</v>
      </c>
      <c r="I132" s="32">
        <v>553</v>
      </c>
      <c r="J132" s="36" t="s">
        <v>135</v>
      </c>
      <c r="K132" s="32">
        <v>5262</v>
      </c>
      <c r="L132" s="33">
        <f t="shared" si="63"/>
        <v>111.90982560612505</v>
      </c>
      <c r="M132" s="32">
        <v>1276</v>
      </c>
      <c r="N132" s="75">
        <f t="shared" si="64"/>
        <v>124.12451361867704</v>
      </c>
      <c r="O132" s="37">
        <v>1379</v>
      </c>
      <c r="P132" s="33">
        <f t="shared" si="65"/>
        <v>147.4866310160428</v>
      </c>
      <c r="Q132" s="346"/>
    </row>
    <row r="133" spans="2:17" ht="14.25" customHeight="1" hidden="1">
      <c r="B133" s="31" t="s">
        <v>136</v>
      </c>
      <c r="C133" s="32">
        <f>E133+G133+I133+K133+M133</f>
        <v>17559</v>
      </c>
      <c r="D133" s="33">
        <f t="shared" si="66"/>
        <v>97.04858232465594</v>
      </c>
      <c r="E133" s="209">
        <v>10883</v>
      </c>
      <c r="F133" s="33">
        <f t="shared" si="67"/>
        <v>98.79266521423385</v>
      </c>
      <c r="G133" s="208">
        <v>82</v>
      </c>
      <c r="H133" s="33">
        <f t="shared" si="68"/>
        <v>87.2340425531915</v>
      </c>
      <c r="I133" s="32">
        <v>1077</v>
      </c>
      <c r="J133" s="36" t="s">
        <v>137</v>
      </c>
      <c r="K133" s="32">
        <v>4290</v>
      </c>
      <c r="L133" s="33">
        <f t="shared" si="63"/>
        <v>95.56694141234128</v>
      </c>
      <c r="M133" s="32">
        <v>1227</v>
      </c>
      <c r="N133" s="75">
        <f t="shared" si="64"/>
        <v>123.06920762286862</v>
      </c>
      <c r="O133" s="37">
        <v>1063</v>
      </c>
      <c r="P133" s="33">
        <f t="shared" si="65"/>
        <v>100.09416195856873</v>
      </c>
      <c r="Q133" s="346"/>
    </row>
    <row r="134" spans="2:17" ht="14.25" customHeight="1" hidden="1">
      <c r="B134" s="31" t="s">
        <v>138</v>
      </c>
      <c r="C134" s="32">
        <f>E134+G134+I134+K134+M134</f>
        <v>17507</v>
      </c>
      <c r="D134" s="143">
        <f t="shared" si="66"/>
        <v>108.24831509305632</v>
      </c>
      <c r="E134" s="209">
        <v>9739</v>
      </c>
      <c r="F134" s="33">
        <f t="shared" si="67"/>
        <v>101.57488527325825</v>
      </c>
      <c r="G134" s="208">
        <v>50</v>
      </c>
      <c r="H134" s="33">
        <f t="shared" si="68"/>
        <v>80.64516129032258</v>
      </c>
      <c r="I134" s="32">
        <v>0</v>
      </c>
      <c r="J134" s="36" t="s">
        <v>139</v>
      </c>
      <c r="K134" s="32">
        <v>7043</v>
      </c>
      <c r="L134" s="33">
        <f t="shared" si="63"/>
        <v>117.1685243719847</v>
      </c>
      <c r="M134" s="32">
        <v>675</v>
      </c>
      <c r="N134" s="75">
        <f t="shared" si="64"/>
        <v>131.8359375</v>
      </c>
      <c r="O134" s="37">
        <v>1403</v>
      </c>
      <c r="P134" s="33">
        <f t="shared" si="65"/>
        <v>107.84012298232129</v>
      </c>
      <c r="Q134" s="346"/>
    </row>
    <row r="135" spans="2:17" ht="14.25" customHeight="1" hidden="1">
      <c r="B135" s="234" t="s">
        <v>8</v>
      </c>
      <c r="C135" s="235">
        <f>SUM(C132:C134)</f>
        <v>53871</v>
      </c>
      <c r="D135" s="236">
        <f t="shared" si="66"/>
        <v>101.33556554617107</v>
      </c>
      <c r="E135" s="237">
        <f>SUM(E132:E134)</f>
        <v>32232</v>
      </c>
      <c r="F135" s="238">
        <f t="shared" si="67"/>
        <v>95.83444830969583</v>
      </c>
      <c r="G135" s="235">
        <f>SUM(G132:G134)</f>
        <v>236</v>
      </c>
      <c r="H135" s="239">
        <f t="shared" si="68"/>
        <v>80.82191780821918</v>
      </c>
      <c r="I135" s="235">
        <f>SUM(I132:I134)</f>
        <v>1630</v>
      </c>
      <c r="J135" s="239">
        <f>I135/I117*100</f>
        <v>108.88443553774214</v>
      </c>
      <c r="K135" s="241">
        <f>SUM(K132:K134)</f>
        <v>16595</v>
      </c>
      <c r="L135" s="239">
        <f t="shared" si="63"/>
        <v>109.1632679910538</v>
      </c>
      <c r="M135" s="242">
        <f>SUM(M132:M134)</f>
        <v>3178</v>
      </c>
      <c r="N135" s="243">
        <f t="shared" si="64"/>
        <v>125.26606227828142</v>
      </c>
      <c r="O135" s="244">
        <f>SUM(O132:O134)</f>
        <v>3845</v>
      </c>
      <c r="P135" s="238">
        <f t="shared" si="65"/>
        <v>116.58580958156459</v>
      </c>
      <c r="Q135" s="346"/>
    </row>
    <row r="136" spans="2:17" ht="14.25" customHeight="1" hidden="1">
      <c r="B136" s="31" t="s">
        <v>11</v>
      </c>
      <c r="C136" s="32">
        <f>E136+G136+I136+K136+M136</f>
        <v>14146</v>
      </c>
      <c r="D136" s="33">
        <f t="shared" si="66"/>
        <v>72.74503753985395</v>
      </c>
      <c r="E136" s="209">
        <v>9357</v>
      </c>
      <c r="F136" s="33">
        <f t="shared" si="67"/>
        <v>70.15294646873595</v>
      </c>
      <c r="G136" s="208">
        <v>92</v>
      </c>
      <c r="H136" s="33">
        <f t="shared" si="68"/>
        <v>82.14285714285714</v>
      </c>
      <c r="I136" s="32">
        <v>0</v>
      </c>
      <c r="J136" s="36" t="s">
        <v>140</v>
      </c>
      <c r="K136" s="32">
        <v>3578</v>
      </c>
      <c r="L136" s="33">
        <f t="shared" si="63"/>
        <v>72.32666262381241</v>
      </c>
      <c r="M136" s="32">
        <v>1119</v>
      </c>
      <c r="N136" s="75">
        <f t="shared" si="64"/>
        <v>106.67302192564347</v>
      </c>
      <c r="O136" s="37">
        <v>1452</v>
      </c>
      <c r="P136" s="33">
        <f t="shared" si="65"/>
        <v>112.90824261275272</v>
      </c>
      <c r="Q136" s="346"/>
    </row>
    <row r="137" spans="2:17" ht="14.25" customHeight="1" hidden="1">
      <c r="B137" s="31" t="s">
        <v>141</v>
      </c>
      <c r="C137" s="32">
        <f>E137+G137+I137+K137+M137</f>
        <v>18523</v>
      </c>
      <c r="D137" s="33">
        <f t="shared" si="66"/>
        <v>127.44598871611394</v>
      </c>
      <c r="E137" s="209">
        <v>12255</v>
      </c>
      <c r="F137" s="33">
        <f t="shared" si="67"/>
        <v>144.87528076604798</v>
      </c>
      <c r="G137" s="208">
        <v>90</v>
      </c>
      <c r="H137" s="33">
        <f t="shared" si="68"/>
        <v>75</v>
      </c>
      <c r="I137" s="32">
        <v>0</v>
      </c>
      <c r="J137" s="36" t="s">
        <v>142</v>
      </c>
      <c r="K137" s="32">
        <v>5267</v>
      </c>
      <c r="L137" s="33">
        <f t="shared" si="63"/>
        <v>108.9348500517063</v>
      </c>
      <c r="M137" s="32">
        <v>911</v>
      </c>
      <c r="N137" s="75">
        <f t="shared" si="64"/>
        <v>81.998199819982</v>
      </c>
      <c r="O137" s="37">
        <v>1568</v>
      </c>
      <c r="P137" s="33">
        <f t="shared" si="65"/>
        <v>133.90264730999147</v>
      </c>
      <c r="Q137" s="346"/>
    </row>
    <row r="138" spans="2:17" ht="14.25" customHeight="1" hidden="1">
      <c r="B138" s="31" t="s">
        <v>143</v>
      </c>
      <c r="C138" s="32">
        <f>E138+G138+I138+K138+M138</f>
        <v>14651</v>
      </c>
      <c r="D138" s="33">
        <f t="shared" si="66"/>
        <v>77.99307958477509</v>
      </c>
      <c r="E138" s="209">
        <v>8575</v>
      </c>
      <c r="F138" s="33">
        <f t="shared" si="67"/>
        <v>65.08044930176078</v>
      </c>
      <c r="G138" s="208">
        <v>64</v>
      </c>
      <c r="H138" s="33">
        <f t="shared" si="68"/>
        <v>116.36363636363636</v>
      </c>
      <c r="I138" s="32">
        <v>0</v>
      </c>
      <c r="J138" s="36" t="s">
        <v>142</v>
      </c>
      <c r="K138" s="32">
        <v>5977</v>
      </c>
      <c r="L138" s="33">
        <f t="shared" si="63"/>
        <v>122.55484929259791</v>
      </c>
      <c r="M138" s="32">
        <v>35</v>
      </c>
      <c r="N138" s="75">
        <f t="shared" si="64"/>
        <v>5.1698670605613</v>
      </c>
      <c r="O138" s="37">
        <v>1170</v>
      </c>
      <c r="P138" s="33">
        <f t="shared" si="65"/>
        <v>88.77086494688923</v>
      </c>
      <c r="Q138" s="346"/>
    </row>
    <row r="139" spans="2:17" ht="14.25" customHeight="1" hidden="1">
      <c r="B139" s="234" t="s">
        <v>9</v>
      </c>
      <c r="C139" s="235">
        <f>SUM(C136:C138)</f>
        <v>47320</v>
      </c>
      <c r="D139" s="236">
        <f t="shared" si="66"/>
        <v>89.68065952809627</v>
      </c>
      <c r="E139" s="251">
        <f>SUM(E136:E138)</f>
        <v>30187</v>
      </c>
      <c r="F139" s="236">
        <f t="shared" si="67"/>
        <v>86.31515740714265</v>
      </c>
      <c r="G139" s="252">
        <f>SUM(G136:G138)</f>
        <v>246</v>
      </c>
      <c r="H139" s="236">
        <f t="shared" si="68"/>
        <v>85.71428571428571</v>
      </c>
      <c r="I139" s="253">
        <f>SUM(I136:I138)</f>
        <v>0</v>
      </c>
      <c r="J139" s="236">
        <f>I139/I121*100</f>
        <v>0</v>
      </c>
      <c r="K139" s="253">
        <f>SUM(K136:K138)</f>
        <v>14822</v>
      </c>
      <c r="L139" s="236">
        <f t="shared" si="63"/>
        <v>101.11194488027833</v>
      </c>
      <c r="M139" s="253">
        <f>SUM(M136:M138)</f>
        <v>2065</v>
      </c>
      <c r="N139" s="236">
        <f t="shared" si="64"/>
        <v>72.78815650334862</v>
      </c>
      <c r="O139" s="254">
        <f>SUM(O136:O138)</f>
        <v>4190</v>
      </c>
      <c r="P139" s="239">
        <f t="shared" si="65"/>
        <v>110.99337748344371</v>
      </c>
      <c r="Q139" s="346"/>
    </row>
    <row r="140" spans="2:17" ht="14.25" customHeight="1" hidden="1" thickBot="1">
      <c r="B140" s="255" t="s">
        <v>144</v>
      </c>
      <c r="C140" s="256">
        <f>C135+C139</f>
        <v>101191</v>
      </c>
      <c r="D140" s="257">
        <f t="shared" si="66"/>
        <v>95.52989823084039</v>
      </c>
      <c r="E140" s="258">
        <f>E135+E139</f>
        <v>62419</v>
      </c>
      <c r="F140" s="257">
        <f t="shared" si="67"/>
        <v>90.98183832317874</v>
      </c>
      <c r="G140" s="256">
        <f>G135+G139</f>
        <v>482</v>
      </c>
      <c r="H140" s="257">
        <f t="shared" si="68"/>
        <v>83.24697754749567</v>
      </c>
      <c r="I140" s="256">
        <f>I135+I139</f>
        <v>1630</v>
      </c>
      <c r="J140" s="257">
        <f>I140/I122*100</f>
        <v>108.23373173970782</v>
      </c>
      <c r="K140" s="256">
        <f>K135+K139</f>
        <v>31417</v>
      </c>
      <c r="L140" s="257">
        <f t="shared" si="63"/>
        <v>105.21081008673521</v>
      </c>
      <c r="M140" s="256">
        <f>M135+M139</f>
        <v>5243</v>
      </c>
      <c r="N140" s="257">
        <f t="shared" si="64"/>
        <v>97.56233717901004</v>
      </c>
      <c r="O140" s="259">
        <f>O135+O139</f>
        <v>8035</v>
      </c>
      <c r="P140" s="355">
        <f t="shared" si="65"/>
        <v>113.60101795560583</v>
      </c>
      <c r="Q140" s="346"/>
    </row>
    <row r="141" spans="2:17" ht="14.25" customHeight="1" hidden="1">
      <c r="B141" s="31" t="s">
        <v>145</v>
      </c>
      <c r="C141" s="162">
        <f>E141+G141+I141+K141+M141</f>
        <v>18932</v>
      </c>
      <c r="D141" s="160">
        <f t="shared" si="66"/>
        <v>97.59265941543379</v>
      </c>
      <c r="E141" s="76">
        <v>9867</v>
      </c>
      <c r="F141" s="160">
        <f t="shared" si="67"/>
        <v>83.17457641406052</v>
      </c>
      <c r="G141" s="211">
        <v>74</v>
      </c>
      <c r="H141" s="160">
        <f t="shared" si="68"/>
        <v>66.07142857142857</v>
      </c>
      <c r="I141" s="162">
        <v>115</v>
      </c>
      <c r="J141" s="160">
        <f>I141/I123*100</f>
        <v>14.81958762886598</v>
      </c>
      <c r="K141" s="162">
        <v>7787</v>
      </c>
      <c r="L141" s="160">
        <f t="shared" si="63"/>
        <v>126.968857003098</v>
      </c>
      <c r="M141" s="162">
        <v>1089</v>
      </c>
      <c r="N141" s="164">
        <f t="shared" si="64"/>
        <v>211.45631067961165</v>
      </c>
      <c r="O141" s="165">
        <v>1176</v>
      </c>
      <c r="P141" s="160">
        <f t="shared" si="65"/>
        <v>89.63414634146342</v>
      </c>
      <c r="Q141" s="346"/>
    </row>
    <row r="142" spans="2:17" ht="14.25" customHeight="1" hidden="1">
      <c r="B142" s="321" t="s">
        <v>146</v>
      </c>
      <c r="C142" s="283">
        <f>E142+G142+I142+K142+M142</f>
        <v>18232</v>
      </c>
      <c r="D142" s="284">
        <f t="shared" si="66"/>
        <v>96.45029889435538</v>
      </c>
      <c r="E142" s="285">
        <v>11160</v>
      </c>
      <c r="F142" s="284">
        <f t="shared" si="67"/>
        <v>91.25102207686018</v>
      </c>
      <c r="G142" s="287">
        <v>60</v>
      </c>
      <c r="H142" s="284">
        <f t="shared" si="68"/>
        <v>76.92307692307693</v>
      </c>
      <c r="I142" s="283">
        <v>1738</v>
      </c>
      <c r="J142" s="284">
        <f>I142/I124*100</f>
        <v>213.7761377613776</v>
      </c>
      <c r="K142" s="283">
        <v>3959</v>
      </c>
      <c r="L142" s="284">
        <f t="shared" si="63"/>
        <v>71.90337813294587</v>
      </c>
      <c r="M142" s="283">
        <v>1315</v>
      </c>
      <c r="N142" s="289">
        <f t="shared" si="64"/>
        <v>476.4492753623189</v>
      </c>
      <c r="O142" s="290">
        <v>1413</v>
      </c>
      <c r="P142" s="284">
        <f t="shared" si="65"/>
        <v>113.58520900321543</v>
      </c>
      <c r="Q142" s="346"/>
    </row>
    <row r="143" spans="2:17" ht="14.25" customHeight="1" hidden="1">
      <c r="B143" s="31" t="s">
        <v>147</v>
      </c>
      <c r="C143" s="32">
        <f>E143+G143+I143+K143+M143</f>
        <v>16729</v>
      </c>
      <c r="D143" s="33">
        <f t="shared" si="66"/>
        <v>94.60498784142962</v>
      </c>
      <c r="E143" s="209">
        <v>9979</v>
      </c>
      <c r="F143" s="78">
        <f t="shared" si="67"/>
        <v>97.06254255422624</v>
      </c>
      <c r="G143" s="208">
        <v>118</v>
      </c>
      <c r="H143" s="33">
        <f t="shared" si="68"/>
        <v>196.66666666666666</v>
      </c>
      <c r="I143" s="32">
        <v>0</v>
      </c>
      <c r="J143" s="36" t="s">
        <v>148</v>
      </c>
      <c r="K143" s="32">
        <v>5856</v>
      </c>
      <c r="L143" s="33">
        <f t="shared" si="63"/>
        <v>105.00268961807424</v>
      </c>
      <c r="M143" s="32">
        <v>776</v>
      </c>
      <c r="N143" s="75">
        <f t="shared" si="64"/>
        <v>43.96600566572238</v>
      </c>
      <c r="O143" s="37">
        <v>1485</v>
      </c>
      <c r="P143" s="212">
        <f t="shared" si="65"/>
        <v>102.55524861878453</v>
      </c>
      <c r="Q143" s="346"/>
    </row>
    <row r="144" spans="2:17" ht="14.25" customHeight="1" hidden="1">
      <c r="B144" s="329" t="s">
        <v>10</v>
      </c>
      <c r="C144" s="330">
        <f>SUM(C141:C143)</f>
        <v>53893</v>
      </c>
      <c r="D144" s="331">
        <f t="shared" si="66"/>
        <v>96.26328480843083</v>
      </c>
      <c r="E144" s="406">
        <f>SUM(E141:E143)</f>
        <v>31006</v>
      </c>
      <c r="F144" s="407">
        <f t="shared" si="67"/>
        <v>90.20189678245185</v>
      </c>
      <c r="G144" s="408">
        <f>SUM(G141:G143)</f>
        <v>252</v>
      </c>
      <c r="H144" s="335">
        <f t="shared" si="68"/>
        <v>100.8</v>
      </c>
      <c r="I144" s="330">
        <f>SUM(I141:I143)</f>
        <v>1853</v>
      </c>
      <c r="J144" s="333" t="s">
        <v>148</v>
      </c>
      <c r="K144" s="409">
        <f>SUM(K141:K143)</f>
        <v>17602</v>
      </c>
      <c r="L144" s="335">
        <f aca="true" t="shared" si="69" ref="L144:L149">K144/K126*100</f>
        <v>102.24210037174721</v>
      </c>
      <c r="M144" s="410">
        <f>SUM(M141:M143)</f>
        <v>3180</v>
      </c>
      <c r="N144" s="411">
        <f aca="true" t="shared" si="70" ref="N144:N149">M144/M126*100</f>
        <v>124.4131455399061</v>
      </c>
      <c r="O144" s="412">
        <f>SUM(O141:O143)</f>
        <v>4074</v>
      </c>
      <c r="P144" s="413">
        <f aca="true" t="shared" si="71" ref="P144:P149">O144/O126*100</f>
        <v>101.74825174825175</v>
      </c>
      <c r="Q144" s="142"/>
    </row>
    <row r="145" spans="2:17" ht="14.25" customHeight="1" hidden="1">
      <c r="B145" s="281" t="s">
        <v>178</v>
      </c>
      <c r="C145" s="273">
        <f>E145+G145+I145+K145+M145</f>
        <v>18394</v>
      </c>
      <c r="D145" s="274">
        <f>C145/C127*100</f>
        <v>98.17463706233987</v>
      </c>
      <c r="E145" s="275">
        <v>11017</v>
      </c>
      <c r="F145" s="276">
        <f aca="true" t="shared" si="72" ref="F145:F150">E145/E127*100</f>
        <v>106.20842572062084</v>
      </c>
      <c r="G145" s="277">
        <v>73</v>
      </c>
      <c r="H145" s="274">
        <f aca="true" t="shared" si="73" ref="H145:H150">G145/G127*100</f>
        <v>68.22429906542055</v>
      </c>
      <c r="I145" s="273">
        <v>0</v>
      </c>
      <c r="J145" s="278" t="s">
        <v>150</v>
      </c>
      <c r="K145" s="273">
        <v>6809</v>
      </c>
      <c r="L145" s="274">
        <f t="shared" si="69"/>
        <v>85.84215834594049</v>
      </c>
      <c r="M145" s="273">
        <v>495</v>
      </c>
      <c r="N145" s="279">
        <f t="shared" si="70"/>
        <v>152.77777777777777</v>
      </c>
      <c r="O145" s="280">
        <v>1369</v>
      </c>
      <c r="P145" s="274">
        <f t="shared" si="71"/>
        <v>94.02472527472527</v>
      </c>
      <c r="Q145" s="142"/>
    </row>
    <row r="146" spans="2:17" ht="14.25" customHeight="1" hidden="1">
      <c r="B146" s="282" t="s">
        <v>152</v>
      </c>
      <c r="C146" s="283">
        <f>E146+G146+I146+K146+M146</f>
        <v>15400</v>
      </c>
      <c r="D146" s="284">
        <f>C146/C128*100</f>
        <v>137.7829471235573</v>
      </c>
      <c r="E146" s="285">
        <v>10295</v>
      </c>
      <c r="F146" s="286">
        <f t="shared" si="72"/>
        <v>123.67851994233541</v>
      </c>
      <c r="G146" s="287">
        <v>41</v>
      </c>
      <c r="H146" s="284">
        <f t="shared" si="73"/>
        <v>40.5940594059406</v>
      </c>
      <c r="I146" s="283">
        <v>0</v>
      </c>
      <c r="J146" s="288" t="s">
        <v>151</v>
      </c>
      <c r="K146" s="283">
        <v>4619</v>
      </c>
      <c r="L146" s="284">
        <f t="shared" si="69"/>
        <v>185.5765367617517</v>
      </c>
      <c r="M146" s="283">
        <v>445</v>
      </c>
      <c r="N146" s="289">
        <f t="shared" si="70"/>
        <v>169.20152091254752</v>
      </c>
      <c r="O146" s="290">
        <v>901</v>
      </c>
      <c r="P146" s="284">
        <f t="shared" si="71"/>
        <v>108.81642512077295</v>
      </c>
      <c r="Q146" s="142"/>
    </row>
    <row r="147" spans="2:17" ht="14.25" customHeight="1" hidden="1">
      <c r="B147" s="301" t="s">
        <v>155</v>
      </c>
      <c r="C147" s="302">
        <f>E147+G147+I147+K147+M147</f>
        <v>15870</v>
      </c>
      <c r="D147" s="303">
        <f>C147/C129*100</f>
        <v>114.4278606965174</v>
      </c>
      <c r="E147" s="304">
        <v>7710</v>
      </c>
      <c r="F147" s="305">
        <f t="shared" si="72"/>
        <v>104.69853340575774</v>
      </c>
      <c r="G147" s="306">
        <v>117</v>
      </c>
      <c r="H147" s="303">
        <f t="shared" si="73"/>
        <v>107.33944954128441</v>
      </c>
      <c r="I147" s="302">
        <v>0</v>
      </c>
      <c r="J147" s="307" t="s">
        <v>154</v>
      </c>
      <c r="K147" s="302">
        <v>7322</v>
      </c>
      <c r="L147" s="303">
        <f t="shared" si="69"/>
        <v>121.00479259626509</v>
      </c>
      <c r="M147" s="302">
        <v>721</v>
      </c>
      <c r="N147" s="308">
        <f t="shared" si="70"/>
        <v>208.98550724637684</v>
      </c>
      <c r="O147" s="309">
        <v>1064</v>
      </c>
      <c r="P147" s="303">
        <f t="shared" si="71"/>
        <v>81.34556574923548</v>
      </c>
      <c r="Q147" s="142"/>
    </row>
    <row r="148" spans="2:17" ht="14.25" customHeight="1" hidden="1">
      <c r="B148" s="291" t="s">
        <v>7</v>
      </c>
      <c r="C148" s="292">
        <f>SUM(C145:C147)</f>
        <v>49664</v>
      </c>
      <c r="D148" s="293">
        <f>C148/C130*100</f>
        <v>113.43474487232197</v>
      </c>
      <c r="E148" s="294">
        <f>SUM(E145:E147)</f>
        <v>29022</v>
      </c>
      <c r="F148" s="295">
        <f t="shared" si="72"/>
        <v>111.361804995971</v>
      </c>
      <c r="G148" s="292">
        <f>SUM(G145:G147)</f>
        <v>231</v>
      </c>
      <c r="H148" s="296">
        <f t="shared" si="73"/>
        <v>72.87066246056783</v>
      </c>
      <c r="I148" s="292">
        <f>SUM(I145:I147)</f>
        <v>0</v>
      </c>
      <c r="J148" s="297" t="s">
        <v>154</v>
      </c>
      <c r="K148" s="292">
        <f>SUM(K145:K147)</f>
        <v>18750</v>
      </c>
      <c r="L148" s="296">
        <f t="shared" si="69"/>
        <v>113.82952889752306</v>
      </c>
      <c r="M148" s="298">
        <f>SUM(M145:M147)</f>
        <v>1661</v>
      </c>
      <c r="N148" s="299">
        <f t="shared" si="70"/>
        <v>178.21888412017168</v>
      </c>
      <c r="O148" s="300">
        <f>SUM(O145:O147)</f>
        <v>3334</v>
      </c>
      <c r="P148" s="295">
        <f t="shared" si="71"/>
        <v>92.81737193763921</v>
      </c>
      <c r="Q148" s="142"/>
    </row>
    <row r="149" spans="2:17" ht="14.25" customHeight="1" hidden="1">
      <c r="B149" s="386" t="s">
        <v>153</v>
      </c>
      <c r="C149" s="310">
        <f>C144+C148</f>
        <v>103557</v>
      </c>
      <c r="D149" s="311">
        <f>C149/C131*100</f>
        <v>103.79885132358395</v>
      </c>
      <c r="E149" s="312">
        <f>E144+E148</f>
        <v>60028</v>
      </c>
      <c r="F149" s="311">
        <f t="shared" si="72"/>
        <v>99.32654918507488</v>
      </c>
      <c r="G149" s="310">
        <f>G144+G148</f>
        <v>483</v>
      </c>
      <c r="H149" s="311">
        <f t="shared" si="73"/>
        <v>85.18518518518519</v>
      </c>
      <c r="I149" s="310">
        <f>I144+I148</f>
        <v>1853</v>
      </c>
      <c r="J149" s="311">
        <f>I149/I131*100</f>
        <v>116.61422278162365</v>
      </c>
      <c r="K149" s="310">
        <f>K144+K148</f>
        <v>36352</v>
      </c>
      <c r="L149" s="311">
        <f t="shared" si="69"/>
        <v>107.90786036570886</v>
      </c>
      <c r="M149" s="310">
        <f>M144+M148</f>
        <v>4841</v>
      </c>
      <c r="N149" s="311">
        <f t="shared" si="70"/>
        <v>138.7901376146789</v>
      </c>
      <c r="O149" s="313">
        <f>O144+O148</f>
        <v>7408</v>
      </c>
      <c r="P149" s="356">
        <f t="shared" si="71"/>
        <v>97.52501316482359</v>
      </c>
      <c r="Q149" s="142"/>
    </row>
    <row r="150" spans="2:17" ht="14.25" customHeight="1" hidden="1">
      <c r="B150" s="31" t="s">
        <v>13</v>
      </c>
      <c r="C150" s="314">
        <f>E150+G150+I150+K150+M150</f>
        <v>20610</v>
      </c>
      <c r="D150" s="315">
        <v>110</v>
      </c>
      <c r="E150" s="316">
        <v>12611</v>
      </c>
      <c r="F150" s="317">
        <f t="shared" si="72"/>
        <v>108.62187769164512</v>
      </c>
      <c r="G150" s="318">
        <v>74</v>
      </c>
      <c r="H150" s="315">
        <f t="shared" si="73"/>
        <v>71.15384615384616</v>
      </c>
      <c r="I150" s="314">
        <v>1618</v>
      </c>
      <c r="J150" s="315">
        <f>I150/I132*100</f>
        <v>292.58589511754064</v>
      </c>
      <c r="K150" s="314">
        <v>4458</v>
      </c>
      <c r="L150" s="315">
        <f aca="true" t="shared" si="74" ref="L150:L155">K150/K132*100</f>
        <v>84.72063854047892</v>
      </c>
      <c r="M150" s="314">
        <v>1849</v>
      </c>
      <c r="N150" s="319">
        <f aca="true" t="shared" si="75" ref="N150:N155">M150/M132*100</f>
        <v>144.90595611285266</v>
      </c>
      <c r="O150" s="320">
        <v>1292</v>
      </c>
      <c r="P150" s="315">
        <f aca="true" t="shared" si="76" ref="P150:P155">O150/O132*100</f>
        <v>93.69108049311095</v>
      </c>
      <c r="Q150" s="142"/>
    </row>
    <row r="151" spans="2:17" ht="14.25" customHeight="1" hidden="1">
      <c r="B151" s="321" t="s">
        <v>156</v>
      </c>
      <c r="C151" s="283">
        <f>E151+G151+I151+K151+M151</f>
        <v>14470</v>
      </c>
      <c r="D151" s="284">
        <f aca="true" t="shared" si="77" ref="D151:D159">C151/C133*100</f>
        <v>82.40788199783586</v>
      </c>
      <c r="E151" s="285">
        <v>9661</v>
      </c>
      <c r="F151" s="286">
        <f aca="true" t="shared" si="78" ref="F151:F159">E151/E133*100</f>
        <v>88.77147845263255</v>
      </c>
      <c r="G151" s="287">
        <v>75</v>
      </c>
      <c r="H151" s="284">
        <f aca="true" t="shared" si="79" ref="H151:H159">G151/G133*100</f>
        <v>91.46341463414635</v>
      </c>
      <c r="I151" s="283">
        <v>0</v>
      </c>
      <c r="J151" s="322" t="s">
        <v>157</v>
      </c>
      <c r="K151" s="283">
        <v>4514</v>
      </c>
      <c r="L151" s="284">
        <f t="shared" si="74"/>
        <v>105.22144522144524</v>
      </c>
      <c r="M151" s="283">
        <v>220</v>
      </c>
      <c r="N151" s="289">
        <f t="shared" si="75"/>
        <v>17.929910350448246</v>
      </c>
      <c r="O151" s="290">
        <v>1064</v>
      </c>
      <c r="P151" s="284">
        <f t="shared" si="76"/>
        <v>100.09407337723424</v>
      </c>
      <c r="Q151" s="142"/>
    </row>
    <row r="152" spans="2:17" ht="14.25" customHeight="1" hidden="1">
      <c r="B152" s="323" t="s">
        <v>158</v>
      </c>
      <c r="C152" s="302">
        <f>E152+G152+I152+K152+M152</f>
        <v>15282</v>
      </c>
      <c r="D152" s="303">
        <f t="shared" si="77"/>
        <v>87.29079796652768</v>
      </c>
      <c r="E152" s="304">
        <v>9380</v>
      </c>
      <c r="F152" s="305">
        <f t="shared" si="78"/>
        <v>96.31378991682924</v>
      </c>
      <c r="G152" s="306">
        <v>68</v>
      </c>
      <c r="H152" s="303">
        <f t="shared" si="79"/>
        <v>136</v>
      </c>
      <c r="I152" s="302">
        <v>0</v>
      </c>
      <c r="J152" s="324" t="s">
        <v>159</v>
      </c>
      <c r="K152" s="302">
        <v>5227</v>
      </c>
      <c r="L152" s="303">
        <f t="shared" si="74"/>
        <v>74.21553315348574</v>
      </c>
      <c r="M152" s="302">
        <v>607</v>
      </c>
      <c r="N152" s="308">
        <f t="shared" si="75"/>
        <v>89.92592592592594</v>
      </c>
      <c r="O152" s="309">
        <v>1530</v>
      </c>
      <c r="P152" s="303">
        <f t="shared" si="76"/>
        <v>109.05203136136849</v>
      </c>
      <c r="Q152" s="142"/>
    </row>
    <row r="153" spans="2:17" ht="14.25" customHeight="1" hidden="1">
      <c r="B153" s="291" t="s">
        <v>8</v>
      </c>
      <c r="C153" s="292">
        <f>SUM(C150:C152)</f>
        <v>50362</v>
      </c>
      <c r="D153" s="293">
        <f t="shared" si="77"/>
        <v>93.48629132557406</v>
      </c>
      <c r="E153" s="294">
        <f>SUM(E150:E152)</f>
        <v>31652</v>
      </c>
      <c r="F153" s="295">
        <f t="shared" si="78"/>
        <v>98.20054604120129</v>
      </c>
      <c r="G153" s="292">
        <f>SUM(G150:G152)</f>
        <v>217</v>
      </c>
      <c r="H153" s="296">
        <f t="shared" si="79"/>
        <v>91.94915254237289</v>
      </c>
      <c r="I153" s="292">
        <f>SUM(I150:I152)</f>
        <v>1618</v>
      </c>
      <c r="J153" s="296">
        <f>I153/I135*100</f>
        <v>99.2638036809816</v>
      </c>
      <c r="K153" s="292">
        <f>SUM(K150:K152)</f>
        <v>14199</v>
      </c>
      <c r="L153" s="296">
        <f t="shared" si="74"/>
        <v>85.56191623983128</v>
      </c>
      <c r="M153" s="298">
        <f>SUM(M150:M152)</f>
        <v>2676</v>
      </c>
      <c r="N153" s="299">
        <f t="shared" si="75"/>
        <v>84.2039018250472</v>
      </c>
      <c r="O153" s="300">
        <f>SUM(O150:O152)</f>
        <v>3886</v>
      </c>
      <c r="P153" s="295">
        <f t="shared" si="76"/>
        <v>101.06631989596879</v>
      </c>
      <c r="Q153" s="142"/>
    </row>
    <row r="154" spans="2:17" ht="14.25" customHeight="1" hidden="1">
      <c r="B154" s="112" t="s">
        <v>11</v>
      </c>
      <c r="C154" s="79">
        <f>E154+G154+I154+K154+M154</f>
        <v>19205</v>
      </c>
      <c r="D154" s="95">
        <f t="shared" si="77"/>
        <v>135.76275979075356</v>
      </c>
      <c r="E154" s="325">
        <v>10409</v>
      </c>
      <c r="F154" s="95">
        <f t="shared" si="78"/>
        <v>111.24291973923266</v>
      </c>
      <c r="G154" s="326">
        <v>94</v>
      </c>
      <c r="H154" s="95">
        <f t="shared" si="79"/>
        <v>102.17391304347827</v>
      </c>
      <c r="I154" s="79">
        <v>0</v>
      </c>
      <c r="J154" s="97" t="s">
        <v>22</v>
      </c>
      <c r="K154" s="79">
        <v>7089</v>
      </c>
      <c r="L154" s="95">
        <f t="shared" si="74"/>
        <v>198.12744550027946</v>
      </c>
      <c r="M154" s="79">
        <v>1613</v>
      </c>
      <c r="N154" s="99">
        <f t="shared" si="75"/>
        <v>144.14655942806075</v>
      </c>
      <c r="O154" s="114">
        <v>1544</v>
      </c>
      <c r="P154" s="349">
        <f t="shared" si="76"/>
        <v>106.33608815426999</v>
      </c>
      <c r="Q154" s="142"/>
    </row>
    <row r="155" spans="2:17" ht="14.25" customHeight="1" hidden="1">
      <c r="B155" s="321" t="s">
        <v>160</v>
      </c>
      <c r="C155" s="283">
        <f>E155+G155+I155+K155+M155</f>
        <v>17440</v>
      </c>
      <c r="D155" s="284">
        <f t="shared" si="77"/>
        <v>94.15321492198888</v>
      </c>
      <c r="E155" s="285">
        <v>10225</v>
      </c>
      <c r="F155" s="284">
        <f t="shared" si="78"/>
        <v>83.43533251733987</v>
      </c>
      <c r="G155" s="287">
        <v>76</v>
      </c>
      <c r="H155" s="284">
        <f t="shared" si="79"/>
        <v>84.44444444444444</v>
      </c>
      <c r="I155" s="283">
        <v>0</v>
      </c>
      <c r="J155" s="288" t="s">
        <v>161</v>
      </c>
      <c r="K155" s="283">
        <v>6415</v>
      </c>
      <c r="L155" s="284">
        <f t="shared" si="74"/>
        <v>121.79608885513575</v>
      </c>
      <c r="M155" s="283">
        <v>724</v>
      </c>
      <c r="N155" s="289">
        <f t="shared" si="75"/>
        <v>79.47310647639955</v>
      </c>
      <c r="O155" s="290">
        <v>1381</v>
      </c>
      <c r="P155" s="284">
        <f t="shared" si="76"/>
        <v>88.07397959183673</v>
      </c>
      <c r="Q155" s="142"/>
    </row>
    <row r="156" spans="2:17" ht="14.25" customHeight="1" hidden="1">
      <c r="B156" s="31" t="s">
        <v>162</v>
      </c>
      <c r="C156" s="32">
        <f>E156+G156+I156+K156+M156</f>
        <v>17156</v>
      </c>
      <c r="D156" s="33">
        <f t="shared" si="77"/>
        <v>117.09780902327486</v>
      </c>
      <c r="E156" s="209">
        <v>9309</v>
      </c>
      <c r="F156" s="33">
        <f t="shared" si="78"/>
        <v>108.5597667638484</v>
      </c>
      <c r="G156" s="208">
        <v>68</v>
      </c>
      <c r="H156" s="33">
        <f t="shared" si="79"/>
        <v>106.25</v>
      </c>
      <c r="I156" s="32">
        <v>1447</v>
      </c>
      <c r="J156" s="36" t="s">
        <v>163</v>
      </c>
      <c r="K156" s="32">
        <v>6068</v>
      </c>
      <c r="L156" s="33">
        <f aca="true" t="shared" si="80" ref="L156:L163">K156/K138*100</f>
        <v>101.52250292789024</v>
      </c>
      <c r="M156" s="32">
        <v>264</v>
      </c>
      <c r="N156" s="75">
        <f aca="true" t="shared" si="81" ref="N156:N163">M156/M138*100</f>
        <v>754.2857142857142</v>
      </c>
      <c r="O156" s="37">
        <v>1304</v>
      </c>
      <c r="P156" s="198">
        <f aca="true" t="shared" si="82" ref="P156:P163">O156/O138*100</f>
        <v>111.45299145299145</v>
      </c>
      <c r="Q156" s="142"/>
    </row>
    <row r="157" spans="2:17" ht="14.25" customHeight="1" hidden="1">
      <c r="B157" s="329" t="s">
        <v>9</v>
      </c>
      <c r="C157" s="330">
        <f>SUM(C154:C156)</f>
        <v>53801</v>
      </c>
      <c r="D157" s="331">
        <f t="shared" si="77"/>
        <v>113.69611158072696</v>
      </c>
      <c r="E157" s="294">
        <f>SUM(E154:E156)</f>
        <v>29943</v>
      </c>
      <c r="F157" s="331">
        <f t="shared" si="78"/>
        <v>99.19170503859277</v>
      </c>
      <c r="G157" s="332">
        <f>SUM(G154:G156)</f>
        <v>238</v>
      </c>
      <c r="H157" s="331">
        <f t="shared" si="79"/>
        <v>96.7479674796748</v>
      </c>
      <c r="I157" s="292">
        <f>SUM(I154:I156)</f>
        <v>1447</v>
      </c>
      <c r="J157" s="333" t="s">
        <v>163</v>
      </c>
      <c r="K157" s="292">
        <f>SUM(K154:K156)</f>
        <v>19572</v>
      </c>
      <c r="L157" s="331">
        <f t="shared" si="80"/>
        <v>132.0469572257455</v>
      </c>
      <c r="M157" s="292">
        <f>SUM(M154:M156)</f>
        <v>2601</v>
      </c>
      <c r="N157" s="331">
        <f t="shared" si="81"/>
        <v>125.95641646489103</v>
      </c>
      <c r="O157" s="334">
        <f>SUM(O154:O156)</f>
        <v>4229</v>
      </c>
      <c r="P157" s="335">
        <f t="shared" si="82"/>
        <v>100.9307875894988</v>
      </c>
      <c r="Q157" s="142"/>
    </row>
    <row r="158" spans="2:17" ht="14.25" customHeight="1" hidden="1" thickBot="1">
      <c r="B158" s="336" t="s">
        <v>164</v>
      </c>
      <c r="C158" s="337">
        <f>C153+C157</f>
        <v>104163</v>
      </c>
      <c r="D158" s="338">
        <f t="shared" si="77"/>
        <v>102.93702009071953</v>
      </c>
      <c r="E158" s="339">
        <f>E153+E157</f>
        <v>61595</v>
      </c>
      <c r="F158" s="338">
        <f t="shared" si="78"/>
        <v>98.67988913632068</v>
      </c>
      <c r="G158" s="337">
        <f>G153+G157</f>
        <v>455</v>
      </c>
      <c r="H158" s="338">
        <f t="shared" si="79"/>
        <v>94.39834024896265</v>
      </c>
      <c r="I158" s="337">
        <f>I153+I157</f>
        <v>3065</v>
      </c>
      <c r="J158" s="338">
        <f>I158/I140*100</f>
        <v>188.03680981595093</v>
      </c>
      <c r="K158" s="337">
        <f>K153+K157</f>
        <v>33771</v>
      </c>
      <c r="L158" s="338">
        <f t="shared" si="80"/>
        <v>107.49275869752044</v>
      </c>
      <c r="M158" s="337">
        <f>M153+M157</f>
        <v>5277</v>
      </c>
      <c r="N158" s="338">
        <f t="shared" si="81"/>
        <v>100.64848369254244</v>
      </c>
      <c r="O158" s="340">
        <f>O153+O157</f>
        <v>8115</v>
      </c>
      <c r="P158" s="341">
        <f t="shared" si="82"/>
        <v>100.99564405724952</v>
      </c>
      <c r="Q158" s="142"/>
    </row>
    <row r="159" spans="2:17" ht="14.25" customHeight="1">
      <c r="B159" s="361" t="s">
        <v>171</v>
      </c>
      <c r="C159" s="362">
        <f>E159+G159+I159+K159+M159</f>
        <v>19558</v>
      </c>
      <c r="D159" s="363">
        <f t="shared" si="77"/>
        <v>103.30657088527362</v>
      </c>
      <c r="E159" s="364">
        <v>12455</v>
      </c>
      <c r="F159" s="363">
        <f t="shared" si="78"/>
        <v>126.22884362014797</v>
      </c>
      <c r="G159" s="365">
        <v>67</v>
      </c>
      <c r="H159" s="363">
        <f t="shared" si="79"/>
        <v>90.54054054054053</v>
      </c>
      <c r="I159" s="362">
        <v>0</v>
      </c>
      <c r="J159" s="97" t="s">
        <v>22</v>
      </c>
      <c r="K159" s="362">
        <v>6834</v>
      </c>
      <c r="L159" s="363">
        <f t="shared" si="80"/>
        <v>87.7616540387826</v>
      </c>
      <c r="M159" s="362">
        <v>202</v>
      </c>
      <c r="N159" s="366">
        <f t="shared" si="81"/>
        <v>18.54912764003673</v>
      </c>
      <c r="O159" s="367">
        <v>1370</v>
      </c>
      <c r="P159" s="363">
        <f t="shared" si="82"/>
        <v>116.49659863945578</v>
      </c>
      <c r="Q159" s="142"/>
    </row>
    <row r="160" spans="2:17" ht="14.25" customHeight="1">
      <c r="B160" s="31" t="s">
        <v>172</v>
      </c>
      <c r="C160" s="32">
        <f>E160+G160+I160+K160+M160</f>
        <v>16682</v>
      </c>
      <c r="D160" s="33">
        <f aca="true" t="shared" si="83" ref="D160:D166">C160/C142*100</f>
        <v>91.49846423870119</v>
      </c>
      <c r="E160" s="209">
        <v>10557</v>
      </c>
      <c r="F160" s="33">
        <f aca="true" t="shared" si="84" ref="F160:F166">E160/E142*100</f>
        <v>94.59677419354838</v>
      </c>
      <c r="G160" s="208">
        <v>74</v>
      </c>
      <c r="H160" s="33">
        <f aca="true" t="shared" si="85" ref="H160:H166">G160/G142*100</f>
        <v>123.33333333333334</v>
      </c>
      <c r="I160" s="32">
        <v>0</v>
      </c>
      <c r="J160" s="288" t="s">
        <v>22</v>
      </c>
      <c r="K160" s="32">
        <v>4752</v>
      </c>
      <c r="L160" s="33">
        <f t="shared" si="80"/>
        <v>120.03031068451628</v>
      </c>
      <c r="M160" s="32">
        <v>1299</v>
      </c>
      <c r="N160" s="75">
        <f t="shared" si="81"/>
        <v>98.78326996197718</v>
      </c>
      <c r="O160" s="37">
        <v>1498</v>
      </c>
      <c r="P160" s="33">
        <f t="shared" si="82"/>
        <v>106.01556970983724</v>
      </c>
      <c r="Q160" s="142"/>
    </row>
    <row r="161" spans="2:17" ht="14.25" customHeight="1">
      <c r="B161" s="323" t="s">
        <v>173</v>
      </c>
      <c r="C161" s="302">
        <f>E161+G161+I161+K161+M161</f>
        <v>20000</v>
      </c>
      <c r="D161" s="303">
        <f t="shared" si="83"/>
        <v>119.552872257756</v>
      </c>
      <c r="E161" s="304">
        <v>9023</v>
      </c>
      <c r="F161" s="303">
        <f t="shared" si="84"/>
        <v>90.41988175167852</v>
      </c>
      <c r="G161" s="306">
        <v>83</v>
      </c>
      <c r="H161" s="303">
        <f t="shared" si="85"/>
        <v>70.33898305084746</v>
      </c>
      <c r="I161" s="302">
        <v>0</v>
      </c>
      <c r="J161" s="324" t="s">
        <v>174</v>
      </c>
      <c r="K161" s="302">
        <v>9845</v>
      </c>
      <c r="L161" s="303">
        <f t="shared" si="80"/>
        <v>168.11816939890713</v>
      </c>
      <c r="M161" s="302">
        <v>1049</v>
      </c>
      <c r="N161" s="308">
        <f t="shared" si="81"/>
        <v>135.18041237113403</v>
      </c>
      <c r="O161" s="309">
        <v>1624</v>
      </c>
      <c r="P161" s="303">
        <f t="shared" si="82"/>
        <v>109.36026936026937</v>
      </c>
      <c r="Q161" s="142"/>
    </row>
    <row r="162" spans="2:17" ht="14.25" customHeight="1">
      <c r="B162" s="377" t="s">
        <v>10</v>
      </c>
      <c r="C162" s="374">
        <f>SUM(C159:C161)</f>
        <v>56240</v>
      </c>
      <c r="D162" s="375">
        <f t="shared" si="83"/>
        <v>104.35492550052882</v>
      </c>
      <c r="E162" s="378">
        <f>SUM(E159:E161)</f>
        <v>32035</v>
      </c>
      <c r="F162" s="379">
        <f t="shared" si="84"/>
        <v>103.31871250725666</v>
      </c>
      <c r="G162" s="376">
        <f>SUM(G159:G161)</f>
        <v>224</v>
      </c>
      <c r="H162" s="380">
        <f t="shared" si="85"/>
        <v>88.88888888888889</v>
      </c>
      <c r="I162" s="374">
        <f>SUM(I159:I161)</f>
        <v>0</v>
      </c>
      <c r="J162" s="381" t="s">
        <v>175</v>
      </c>
      <c r="K162" s="374">
        <f>SUM(K159:K161)</f>
        <v>21431</v>
      </c>
      <c r="L162" s="380">
        <f t="shared" si="80"/>
        <v>121.75320986251563</v>
      </c>
      <c r="M162" s="382">
        <f>SUM(M159:M161)</f>
        <v>2550</v>
      </c>
      <c r="N162" s="383">
        <f t="shared" si="81"/>
        <v>80.18867924528303</v>
      </c>
      <c r="O162" s="384">
        <f>SUM(O159:O161)</f>
        <v>4492</v>
      </c>
      <c r="P162" s="385">
        <f t="shared" si="82"/>
        <v>110.26018654884635</v>
      </c>
      <c r="Q162" s="142"/>
    </row>
    <row r="163" spans="2:17" ht="14.25" customHeight="1">
      <c r="B163" s="387" t="s">
        <v>12</v>
      </c>
      <c r="C163" s="314">
        <f>E163+G163+I163+K163+M163</f>
        <v>19619</v>
      </c>
      <c r="D163" s="315">
        <f t="shared" si="83"/>
        <v>106.6597803631619</v>
      </c>
      <c r="E163" s="316">
        <v>10683</v>
      </c>
      <c r="F163" s="317">
        <f t="shared" si="84"/>
        <v>96.96832168466915</v>
      </c>
      <c r="G163" s="318">
        <v>78</v>
      </c>
      <c r="H163" s="315">
        <f t="shared" si="85"/>
        <v>106.84931506849315</v>
      </c>
      <c r="I163" s="314">
        <v>0</v>
      </c>
      <c r="J163" s="388" t="s">
        <v>177</v>
      </c>
      <c r="K163" s="314">
        <v>8511</v>
      </c>
      <c r="L163" s="315">
        <f t="shared" si="80"/>
        <v>124.99632838889706</v>
      </c>
      <c r="M163" s="314">
        <v>347</v>
      </c>
      <c r="N163" s="319">
        <f t="shared" si="81"/>
        <v>70.1010101010101</v>
      </c>
      <c r="O163" s="320">
        <v>1469</v>
      </c>
      <c r="P163" s="315">
        <f t="shared" si="82"/>
        <v>107.30460189919648</v>
      </c>
      <c r="Q163" s="142"/>
    </row>
    <row r="164" spans="2:17" ht="14.25" customHeight="1">
      <c r="B164" s="321" t="s">
        <v>179</v>
      </c>
      <c r="C164" s="283">
        <f>E164+G164+I164+K164+M164</f>
        <v>11459</v>
      </c>
      <c r="D164" s="284">
        <f t="shared" si="83"/>
        <v>74.4090909090909</v>
      </c>
      <c r="E164" s="285">
        <v>8962</v>
      </c>
      <c r="F164" s="286">
        <f t="shared" si="84"/>
        <v>87.05196697425936</v>
      </c>
      <c r="G164" s="287">
        <v>60</v>
      </c>
      <c r="H164" s="284">
        <f t="shared" si="85"/>
        <v>146.34146341463415</v>
      </c>
      <c r="I164" s="283">
        <v>0</v>
      </c>
      <c r="J164" s="288" t="s">
        <v>22</v>
      </c>
      <c r="K164" s="283">
        <v>2060</v>
      </c>
      <c r="L164" s="284">
        <f aca="true" t="shared" si="86" ref="L164:L171">K164/K146*100</f>
        <v>44.598397921628056</v>
      </c>
      <c r="M164" s="283">
        <v>377</v>
      </c>
      <c r="N164" s="289">
        <f aca="true" t="shared" si="87" ref="N164:N171">M164/M146*100</f>
        <v>84.71910112359551</v>
      </c>
      <c r="O164" s="290">
        <v>737</v>
      </c>
      <c r="P164" s="284">
        <f aca="true" t="shared" si="88" ref="P164:P171">O164/O146*100</f>
        <v>81.79800221975583</v>
      </c>
      <c r="Q164" s="142"/>
    </row>
    <row r="165" spans="2:17" ht="14.25" customHeight="1">
      <c r="B165" s="323" t="s">
        <v>181</v>
      </c>
      <c r="C165" s="32">
        <f>E165+G165+I165+K165+M165</f>
        <v>14197</v>
      </c>
      <c r="D165" s="33">
        <f t="shared" si="83"/>
        <v>89.4580970384373</v>
      </c>
      <c r="E165" s="209">
        <v>8616</v>
      </c>
      <c r="F165" s="78">
        <f t="shared" si="84"/>
        <v>111.75097276264592</v>
      </c>
      <c r="G165" s="208">
        <v>97</v>
      </c>
      <c r="H165" s="33">
        <f t="shared" si="85"/>
        <v>82.90598290598291</v>
      </c>
      <c r="I165" s="32">
        <v>0</v>
      </c>
      <c r="J165" s="36" t="s">
        <v>182</v>
      </c>
      <c r="K165" s="32">
        <v>5451</v>
      </c>
      <c r="L165" s="33">
        <f t="shared" si="86"/>
        <v>74.44687243922425</v>
      </c>
      <c r="M165" s="32">
        <v>33</v>
      </c>
      <c r="N165" s="75">
        <f t="shared" si="87"/>
        <v>4.5769764216366156</v>
      </c>
      <c r="O165" s="37">
        <v>1392</v>
      </c>
      <c r="P165" s="33">
        <f t="shared" si="88"/>
        <v>130.82706766917295</v>
      </c>
      <c r="Q165" s="142"/>
    </row>
    <row r="166" spans="2:17" ht="14.25" customHeight="1">
      <c r="B166" s="377" t="s">
        <v>7</v>
      </c>
      <c r="C166" s="374">
        <f>SUM(C163:C165)</f>
        <v>45275</v>
      </c>
      <c r="D166" s="375">
        <f t="shared" si="83"/>
        <v>91.16261275773195</v>
      </c>
      <c r="E166" s="378">
        <f>SUM(E163:E165)</f>
        <v>28261</v>
      </c>
      <c r="F166" s="385">
        <f t="shared" si="84"/>
        <v>97.3778512852319</v>
      </c>
      <c r="G166" s="374">
        <f>SUM(G163:G165)</f>
        <v>235</v>
      </c>
      <c r="H166" s="380">
        <f t="shared" si="85"/>
        <v>101.73160173160174</v>
      </c>
      <c r="I166" s="374">
        <f>SUM(I163:I165)</f>
        <v>0</v>
      </c>
      <c r="J166" s="381" t="s">
        <v>182</v>
      </c>
      <c r="K166" s="374">
        <f>SUM(K163:K165)</f>
        <v>16022</v>
      </c>
      <c r="L166" s="380">
        <f t="shared" si="86"/>
        <v>85.45066666666666</v>
      </c>
      <c r="M166" s="382">
        <f>SUM(M163:M165)</f>
        <v>757</v>
      </c>
      <c r="N166" s="383">
        <f t="shared" si="87"/>
        <v>45.57495484647803</v>
      </c>
      <c r="O166" s="384">
        <f>SUM(O163:O165)</f>
        <v>3598</v>
      </c>
      <c r="P166" s="385">
        <f t="shared" si="88"/>
        <v>107.91841631673664</v>
      </c>
      <c r="Q166" s="142"/>
    </row>
    <row r="167" spans="2:17" ht="14.25" customHeight="1">
      <c r="B167" s="393" t="s">
        <v>180</v>
      </c>
      <c r="C167" s="394">
        <f>C162+C166</f>
        <v>101515</v>
      </c>
      <c r="D167" s="395">
        <f aca="true" t="shared" si="89" ref="D167:D178">C167/C149*100</f>
        <v>98.02813909248047</v>
      </c>
      <c r="E167" s="396">
        <f>E162+E166</f>
        <v>60296</v>
      </c>
      <c r="F167" s="395">
        <f aca="true" t="shared" si="90" ref="F167:F178">E167/E149*100</f>
        <v>100.44645831945091</v>
      </c>
      <c r="G167" s="394">
        <f>G162+G166</f>
        <v>459</v>
      </c>
      <c r="H167" s="395">
        <f aca="true" t="shared" si="91" ref="H167:H178">G167/G149*100</f>
        <v>95.03105590062113</v>
      </c>
      <c r="I167" s="394">
        <f>I162+I166</f>
        <v>0</v>
      </c>
      <c r="J167" s="395">
        <f>I167/I149*100</f>
        <v>0</v>
      </c>
      <c r="K167" s="394">
        <f>K162+K166</f>
        <v>37453</v>
      </c>
      <c r="L167" s="395">
        <f t="shared" si="86"/>
        <v>103.02871919014085</v>
      </c>
      <c r="M167" s="394">
        <f>M162+M166</f>
        <v>3307</v>
      </c>
      <c r="N167" s="395">
        <f t="shared" si="87"/>
        <v>68.31233216277629</v>
      </c>
      <c r="O167" s="397">
        <f>O162+O166</f>
        <v>8090</v>
      </c>
      <c r="P167" s="398">
        <f t="shared" si="88"/>
        <v>109.20626349892008</v>
      </c>
      <c r="Q167" s="142"/>
    </row>
    <row r="168" spans="2:17" ht="14.25" customHeight="1">
      <c r="B168" s="387" t="s">
        <v>13</v>
      </c>
      <c r="C168" s="314">
        <f>E168+G168+I168+K168+M168</f>
        <v>23283</v>
      </c>
      <c r="D168" s="315">
        <f t="shared" si="89"/>
        <v>112.96943231441048</v>
      </c>
      <c r="E168" s="316">
        <v>13351</v>
      </c>
      <c r="F168" s="317">
        <f t="shared" si="90"/>
        <v>105.86789310919038</v>
      </c>
      <c r="G168" s="318">
        <v>57</v>
      </c>
      <c r="H168" s="315">
        <f t="shared" si="91"/>
        <v>77.02702702702703</v>
      </c>
      <c r="I168" s="314">
        <v>1400</v>
      </c>
      <c r="J168" s="315">
        <f>I168/I150*100</f>
        <v>86.52657601977751</v>
      </c>
      <c r="K168" s="314">
        <v>6283</v>
      </c>
      <c r="L168" s="315">
        <f t="shared" si="86"/>
        <v>140.93764019739794</v>
      </c>
      <c r="M168" s="314">
        <v>2192</v>
      </c>
      <c r="N168" s="319">
        <f t="shared" si="87"/>
        <v>118.55056787452678</v>
      </c>
      <c r="O168" s="320">
        <v>1480</v>
      </c>
      <c r="P168" s="315">
        <f t="shared" si="88"/>
        <v>114.55108359133126</v>
      </c>
      <c r="Q168" s="142"/>
    </row>
    <row r="169" spans="2:17" ht="14.25" customHeight="1">
      <c r="B169" s="323" t="s">
        <v>183</v>
      </c>
      <c r="C169" s="302">
        <f>E169+G169+I169+K169+M169</f>
        <v>14758</v>
      </c>
      <c r="D169" s="303">
        <f t="shared" si="89"/>
        <v>101.99032480995163</v>
      </c>
      <c r="E169" s="304">
        <v>8775</v>
      </c>
      <c r="F169" s="305">
        <f t="shared" si="90"/>
        <v>90.82910671773108</v>
      </c>
      <c r="G169" s="306">
        <v>48</v>
      </c>
      <c r="H169" s="303">
        <f t="shared" si="91"/>
        <v>64</v>
      </c>
      <c r="I169" s="302">
        <v>0</v>
      </c>
      <c r="J169" s="324" t="s">
        <v>184</v>
      </c>
      <c r="K169" s="302">
        <v>5628</v>
      </c>
      <c r="L169" s="303">
        <f t="shared" si="86"/>
        <v>124.67877713779355</v>
      </c>
      <c r="M169" s="302">
        <v>307</v>
      </c>
      <c r="N169" s="308">
        <f t="shared" si="87"/>
        <v>139.54545454545456</v>
      </c>
      <c r="O169" s="309">
        <v>1037</v>
      </c>
      <c r="P169" s="303">
        <f t="shared" si="88"/>
        <v>97.4624060150376</v>
      </c>
      <c r="Q169" s="142"/>
    </row>
    <row r="170" spans="2:17" ht="14.25" customHeight="1">
      <c r="B170" s="323" t="s">
        <v>158</v>
      </c>
      <c r="C170" s="302">
        <f>E170+G170+I170+K170+M170</f>
        <v>15379</v>
      </c>
      <c r="D170" s="303">
        <f t="shared" si="89"/>
        <v>100.63473367360294</v>
      </c>
      <c r="E170" s="304">
        <v>8430</v>
      </c>
      <c r="F170" s="305">
        <f t="shared" si="90"/>
        <v>89.87206823027718</v>
      </c>
      <c r="G170" s="306">
        <v>77</v>
      </c>
      <c r="H170" s="303">
        <f t="shared" si="91"/>
        <v>113.23529411764706</v>
      </c>
      <c r="I170" s="302">
        <v>0</v>
      </c>
      <c r="J170" s="324" t="s">
        <v>185</v>
      </c>
      <c r="K170" s="302">
        <v>5718</v>
      </c>
      <c r="L170" s="303">
        <f t="shared" si="86"/>
        <v>109.39353357566482</v>
      </c>
      <c r="M170" s="302">
        <v>1154</v>
      </c>
      <c r="N170" s="308">
        <f t="shared" si="87"/>
        <v>190.1153212520593</v>
      </c>
      <c r="O170" s="309">
        <v>1431</v>
      </c>
      <c r="P170" s="303">
        <f t="shared" si="88"/>
        <v>93.52941176470588</v>
      </c>
      <c r="Q170" s="142"/>
    </row>
    <row r="171" spans="2:17" ht="14.25" customHeight="1">
      <c r="B171" s="377" t="s">
        <v>8</v>
      </c>
      <c r="C171" s="374">
        <f>SUM(C168:C170)</f>
        <v>53420</v>
      </c>
      <c r="D171" s="375">
        <f t="shared" si="89"/>
        <v>106.07203844168222</v>
      </c>
      <c r="E171" s="378">
        <f>SUM(E168:E170)</f>
        <v>30556</v>
      </c>
      <c r="F171" s="385">
        <f t="shared" si="90"/>
        <v>96.53734361177808</v>
      </c>
      <c r="G171" s="374">
        <f>SUM(G168:G170)</f>
        <v>182</v>
      </c>
      <c r="H171" s="380">
        <f t="shared" si="91"/>
        <v>83.87096774193549</v>
      </c>
      <c r="I171" s="374">
        <f>SUM(I168:I170)</f>
        <v>1400</v>
      </c>
      <c r="J171" s="380">
        <f>I171/I153*100</f>
        <v>86.52657601977751</v>
      </c>
      <c r="K171" s="374">
        <f>SUM(K168:K170)</f>
        <v>17629</v>
      </c>
      <c r="L171" s="380">
        <f t="shared" si="86"/>
        <v>124.15663074864428</v>
      </c>
      <c r="M171" s="382">
        <f>SUM(M168:M170)</f>
        <v>3653</v>
      </c>
      <c r="N171" s="383">
        <f t="shared" si="87"/>
        <v>136.50971599402092</v>
      </c>
      <c r="O171" s="384">
        <f>SUM(O168:O170)</f>
        <v>3948</v>
      </c>
      <c r="P171" s="385">
        <f t="shared" si="88"/>
        <v>101.59547092125578</v>
      </c>
      <c r="Q171" s="142"/>
    </row>
    <row r="172" spans="2:17" ht="14.25" customHeight="1">
      <c r="B172" s="112" t="s">
        <v>11</v>
      </c>
      <c r="C172" s="79">
        <f>E172+G172+I172+K172+M172</f>
        <v>16943</v>
      </c>
      <c r="D172" s="349">
        <f t="shared" si="89"/>
        <v>88.22181723509502</v>
      </c>
      <c r="E172" s="325">
        <v>8241</v>
      </c>
      <c r="F172" s="349">
        <f t="shared" si="90"/>
        <v>79.17187049668556</v>
      </c>
      <c r="G172" s="326">
        <v>93</v>
      </c>
      <c r="H172" s="349">
        <f t="shared" si="91"/>
        <v>98.93617021276596</v>
      </c>
      <c r="I172" s="79">
        <v>1608</v>
      </c>
      <c r="J172" s="97" t="s">
        <v>186</v>
      </c>
      <c r="K172" s="79">
        <v>6782</v>
      </c>
      <c r="L172" s="349">
        <f aca="true" t="shared" si="92" ref="L172:L181">K172/K154*100</f>
        <v>95.66934687544082</v>
      </c>
      <c r="M172" s="79">
        <v>219</v>
      </c>
      <c r="N172" s="99">
        <f aca="true" t="shared" si="93" ref="N172:N181">M172/M154*100</f>
        <v>13.577185368877867</v>
      </c>
      <c r="O172" s="114">
        <v>1512</v>
      </c>
      <c r="P172" s="349">
        <f aca="true" t="shared" si="94" ref="P172:P180">O172/O154*100</f>
        <v>97.92746113989638</v>
      </c>
      <c r="Q172" s="142"/>
    </row>
    <row r="173" spans="2:17" ht="14.25" customHeight="1">
      <c r="B173" s="323" t="s">
        <v>187</v>
      </c>
      <c r="C173" s="302">
        <f>E173+G173+I173+K173+M173</f>
        <v>17473</v>
      </c>
      <c r="D173" s="303">
        <f t="shared" si="89"/>
        <v>100.18922018348624</v>
      </c>
      <c r="E173" s="304">
        <v>9547</v>
      </c>
      <c r="F173" s="303">
        <f t="shared" si="90"/>
        <v>93.36919315403422</v>
      </c>
      <c r="G173" s="306">
        <v>102</v>
      </c>
      <c r="H173" s="303">
        <f t="shared" si="91"/>
        <v>134.21052631578948</v>
      </c>
      <c r="I173" s="302">
        <v>0</v>
      </c>
      <c r="J173" s="307" t="s">
        <v>188</v>
      </c>
      <c r="K173" s="302">
        <v>6324</v>
      </c>
      <c r="L173" s="303">
        <f t="shared" si="92"/>
        <v>98.58144972720187</v>
      </c>
      <c r="M173" s="302">
        <v>1500</v>
      </c>
      <c r="N173" s="308">
        <f t="shared" si="93"/>
        <v>207.18232044198896</v>
      </c>
      <c r="O173" s="309">
        <v>1556</v>
      </c>
      <c r="P173" s="303">
        <f t="shared" si="94"/>
        <v>112.67197682838524</v>
      </c>
      <c r="Q173" s="142"/>
    </row>
    <row r="174" spans="2:17" ht="14.25" customHeight="1">
      <c r="B174" s="323" t="s">
        <v>162</v>
      </c>
      <c r="C174" s="302">
        <f>E174+G174+I174+K174+M174</f>
        <v>17616</v>
      </c>
      <c r="D174" s="303">
        <f t="shared" si="89"/>
        <v>102.68127768710656</v>
      </c>
      <c r="E174" s="304">
        <v>11118</v>
      </c>
      <c r="F174" s="303">
        <f t="shared" si="90"/>
        <v>119.43280696100548</v>
      </c>
      <c r="G174" s="306">
        <v>78</v>
      </c>
      <c r="H174" s="303">
        <f t="shared" si="91"/>
        <v>114.70588235294117</v>
      </c>
      <c r="I174" s="302">
        <v>0</v>
      </c>
      <c r="J174" s="307" t="s">
        <v>189</v>
      </c>
      <c r="K174" s="302">
        <v>6289</v>
      </c>
      <c r="L174" s="303">
        <f t="shared" si="92"/>
        <v>103.64205669083717</v>
      </c>
      <c r="M174" s="302">
        <v>131</v>
      </c>
      <c r="N174" s="308">
        <f t="shared" si="93"/>
        <v>49.621212121212125</v>
      </c>
      <c r="O174" s="309">
        <v>1340</v>
      </c>
      <c r="P174" s="303">
        <f t="shared" si="94"/>
        <v>102.76073619631903</v>
      </c>
      <c r="Q174" s="142"/>
    </row>
    <row r="175" spans="2:17" ht="14.25" customHeight="1">
      <c r="B175" s="414" t="s">
        <v>9</v>
      </c>
      <c r="C175" s="415">
        <f>SUM(C172:C174)</f>
        <v>52032</v>
      </c>
      <c r="D175" s="423">
        <f t="shared" si="89"/>
        <v>96.71195702682105</v>
      </c>
      <c r="E175" s="378">
        <f>SUM(E172:E174)</f>
        <v>28906</v>
      </c>
      <c r="F175" s="423">
        <f t="shared" si="90"/>
        <v>96.53675316434558</v>
      </c>
      <c r="G175" s="416">
        <f>SUM(G172:G174)</f>
        <v>273</v>
      </c>
      <c r="H175" s="423">
        <f t="shared" si="91"/>
        <v>114.70588235294117</v>
      </c>
      <c r="I175" s="374">
        <f>SUM(I172:I174)</f>
        <v>1608</v>
      </c>
      <c r="J175" s="417" t="s">
        <v>189</v>
      </c>
      <c r="K175" s="374">
        <f>SUM(K172:K174)</f>
        <v>19395</v>
      </c>
      <c r="L175" s="423">
        <f t="shared" si="92"/>
        <v>99.09564684242795</v>
      </c>
      <c r="M175" s="374">
        <f>SUM(M172:M174)</f>
        <v>1850</v>
      </c>
      <c r="N175" s="423">
        <f t="shared" si="93"/>
        <v>71.12648981161091</v>
      </c>
      <c r="O175" s="418">
        <f>SUM(O172:O174)</f>
        <v>4408</v>
      </c>
      <c r="P175" s="424">
        <f t="shared" si="94"/>
        <v>104.23267912035942</v>
      </c>
      <c r="Q175" s="142"/>
    </row>
    <row r="176" spans="2:17" ht="14.25" customHeight="1" thickBot="1">
      <c r="B176" s="419" t="s">
        <v>190</v>
      </c>
      <c r="C176" s="420">
        <f>C171+C175</f>
        <v>105452</v>
      </c>
      <c r="D176" s="425">
        <f t="shared" si="89"/>
        <v>101.23748355942128</v>
      </c>
      <c r="E176" s="421">
        <f>E171+E175</f>
        <v>59462</v>
      </c>
      <c r="F176" s="425">
        <f t="shared" si="90"/>
        <v>96.5370565792678</v>
      </c>
      <c r="G176" s="420">
        <f>G171+G175</f>
        <v>455</v>
      </c>
      <c r="H176" s="425">
        <f t="shared" si="91"/>
        <v>100</v>
      </c>
      <c r="I176" s="420">
        <f>I171+I175</f>
        <v>3008</v>
      </c>
      <c r="J176" s="425">
        <f>I176/I158*100</f>
        <v>98.14029363784665</v>
      </c>
      <c r="K176" s="420">
        <f>K171+K175</f>
        <v>37024</v>
      </c>
      <c r="L176" s="425">
        <f t="shared" si="92"/>
        <v>109.63252494744012</v>
      </c>
      <c r="M176" s="420">
        <f>M171+M175</f>
        <v>5503</v>
      </c>
      <c r="N176" s="425">
        <f t="shared" si="93"/>
        <v>104.28273640325942</v>
      </c>
      <c r="O176" s="422">
        <f>O171+O175</f>
        <v>8356</v>
      </c>
      <c r="P176" s="426">
        <f t="shared" si="94"/>
        <v>102.96980899568699</v>
      </c>
      <c r="Q176" s="142"/>
    </row>
    <row r="177" spans="2:17" ht="14.25" customHeight="1">
      <c r="B177" s="156" t="s">
        <v>191</v>
      </c>
      <c r="C177" s="157">
        <f>E177+G177+I177+K177+M177</f>
        <v>19430</v>
      </c>
      <c r="D177" s="160">
        <f t="shared" si="89"/>
        <v>99.34553635341037</v>
      </c>
      <c r="E177" s="432">
        <v>9014</v>
      </c>
      <c r="F177" s="160">
        <f t="shared" si="90"/>
        <v>72.37254114813328</v>
      </c>
      <c r="G177" s="211">
        <v>53</v>
      </c>
      <c r="H177" s="160">
        <f t="shared" si="91"/>
        <v>79.1044776119403</v>
      </c>
      <c r="I177" s="157">
        <v>0</v>
      </c>
      <c r="J177" s="163" t="s">
        <v>192</v>
      </c>
      <c r="K177" s="157">
        <v>10033</v>
      </c>
      <c r="L177" s="160">
        <f t="shared" si="92"/>
        <v>146.8100673105063</v>
      </c>
      <c r="M177" s="157">
        <v>330</v>
      </c>
      <c r="N177" s="164">
        <f t="shared" si="93"/>
        <v>163.36633663366337</v>
      </c>
      <c r="O177" s="165">
        <v>1354</v>
      </c>
      <c r="P177" s="160">
        <f t="shared" si="94"/>
        <v>98.83211678832117</v>
      </c>
      <c r="Q177" s="142"/>
    </row>
    <row r="178" spans="2:17" ht="14.25" customHeight="1">
      <c r="B178" s="321" t="s">
        <v>20</v>
      </c>
      <c r="C178" s="283">
        <f>E178+G178+I178+K178+M178</f>
        <v>18803</v>
      </c>
      <c r="D178" s="284">
        <f t="shared" si="89"/>
        <v>112.71430284138593</v>
      </c>
      <c r="E178" s="285">
        <v>11176</v>
      </c>
      <c r="F178" s="284">
        <f t="shared" si="90"/>
        <v>105.86340816519844</v>
      </c>
      <c r="G178" s="287">
        <v>21</v>
      </c>
      <c r="H178" s="284">
        <f t="shared" si="91"/>
        <v>28.37837837837838</v>
      </c>
      <c r="I178" s="283">
        <v>0</v>
      </c>
      <c r="J178" s="288" t="s">
        <v>22</v>
      </c>
      <c r="K178" s="283">
        <v>6692</v>
      </c>
      <c r="L178" s="284">
        <f t="shared" si="92"/>
        <v>140.82491582491582</v>
      </c>
      <c r="M178" s="283">
        <v>914</v>
      </c>
      <c r="N178" s="289">
        <f t="shared" si="93"/>
        <v>70.36181678214011</v>
      </c>
      <c r="O178" s="290">
        <v>1445</v>
      </c>
      <c r="P178" s="284">
        <f t="shared" si="94"/>
        <v>96.46194926568758</v>
      </c>
      <c r="Q178" s="142"/>
    </row>
    <row r="179" spans="2:17" ht="14.25" customHeight="1">
      <c r="B179" s="31" t="s">
        <v>173</v>
      </c>
      <c r="C179" s="32">
        <f>E179+G179+I179+K179+M179</f>
        <v>21983</v>
      </c>
      <c r="D179" s="33">
        <f aca="true" t="shared" si="95" ref="D179:D186">C179/C161*100</f>
        <v>109.915</v>
      </c>
      <c r="E179" s="209">
        <v>10422</v>
      </c>
      <c r="F179" s="33">
        <f aca="true" t="shared" si="96" ref="F179:F186">E179/E161*100</f>
        <v>115.50482101296686</v>
      </c>
      <c r="G179" s="208">
        <v>68</v>
      </c>
      <c r="H179" s="33">
        <f aca="true" t="shared" si="97" ref="H179:H186">G179/G161*100</f>
        <v>81.92771084337349</v>
      </c>
      <c r="I179" s="32">
        <v>1419</v>
      </c>
      <c r="J179" s="517" t="s">
        <v>193</v>
      </c>
      <c r="K179" s="32">
        <v>8659</v>
      </c>
      <c r="L179" s="33">
        <f t="shared" si="92"/>
        <v>87.95327577450482</v>
      </c>
      <c r="M179" s="32">
        <v>1415</v>
      </c>
      <c r="N179" s="75">
        <f t="shared" si="93"/>
        <v>134.89037178265016</v>
      </c>
      <c r="O179" s="37">
        <v>1672</v>
      </c>
      <c r="P179" s="33">
        <f t="shared" si="94"/>
        <v>102.95566502463053</v>
      </c>
      <c r="Q179" s="142"/>
    </row>
    <row r="180" spans="2:17" ht="14.25" customHeight="1">
      <c r="B180" s="518" t="s">
        <v>10</v>
      </c>
      <c r="C180" s="514">
        <f>SUM(C177:C179)</f>
        <v>60216</v>
      </c>
      <c r="D180" s="515">
        <f t="shared" si="95"/>
        <v>107.06970128022759</v>
      </c>
      <c r="E180" s="519">
        <f>SUM(E177:E179)</f>
        <v>30612</v>
      </c>
      <c r="F180" s="520">
        <f t="shared" si="96"/>
        <v>95.55798345559545</v>
      </c>
      <c r="G180" s="516">
        <f>SUM(G177:G179)</f>
        <v>142</v>
      </c>
      <c r="H180" s="521">
        <f t="shared" si="97"/>
        <v>63.39285714285714</v>
      </c>
      <c r="I180" s="514">
        <f>SUM(I177:I179)</f>
        <v>1419</v>
      </c>
      <c r="J180" s="522" t="s">
        <v>194</v>
      </c>
      <c r="K180" s="514">
        <f>SUM(K177:K179)</f>
        <v>25384</v>
      </c>
      <c r="L180" s="521">
        <f t="shared" si="92"/>
        <v>118.44524287247444</v>
      </c>
      <c r="M180" s="523">
        <f>SUM(M177:M179)</f>
        <v>2659</v>
      </c>
      <c r="N180" s="524">
        <f t="shared" si="93"/>
        <v>104.27450980392156</v>
      </c>
      <c r="O180" s="525">
        <f>SUM(O177:O179)</f>
        <v>4471</v>
      </c>
      <c r="P180" s="526">
        <f t="shared" si="94"/>
        <v>99.53250222617987</v>
      </c>
      <c r="Q180" s="142"/>
    </row>
    <row r="181" spans="2:17" ht="14.25" customHeight="1">
      <c r="B181" s="387" t="s">
        <v>12</v>
      </c>
      <c r="C181" s="314">
        <f>E181+G181+I181+K181+M181</f>
        <v>17368</v>
      </c>
      <c r="D181" s="315">
        <f t="shared" si="95"/>
        <v>88.526428462205</v>
      </c>
      <c r="E181" s="316">
        <v>10055</v>
      </c>
      <c r="F181" s="317">
        <f t="shared" si="96"/>
        <v>94.1215014509033</v>
      </c>
      <c r="G181" s="318">
        <v>108</v>
      </c>
      <c r="H181" s="315">
        <f t="shared" si="97"/>
        <v>138.46153846153845</v>
      </c>
      <c r="I181" s="314">
        <v>0</v>
      </c>
      <c r="J181" s="388" t="s">
        <v>198</v>
      </c>
      <c r="K181" s="314">
        <v>6834</v>
      </c>
      <c r="L181" s="315">
        <f t="shared" si="92"/>
        <v>80.2960874162848</v>
      </c>
      <c r="M181" s="314">
        <v>371</v>
      </c>
      <c r="N181" s="319">
        <f t="shared" si="93"/>
        <v>106.91642651296831</v>
      </c>
      <c r="O181" s="320">
        <v>1700</v>
      </c>
      <c r="P181" s="315">
        <f aca="true" t="shared" si="98" ref="P181:P186">O181/O163*100</f>
        <v>115.72498298162014</v>
      </c>
      <c r="Q181" s="142"/>
    </row>
    <row r="182" spans="2:17" ht="14.25" customHeight="1">
      <c r="B182" s="31" t="s">
        <v>199</v>
      </c>
      <c r="C182" s="283">
        <f>E182+G182+I182+K182+M182</f>
        <v>17192</v>
      </c>
      <c r="D182" s="284">
        <f t="shared" si="95"/>
        <v>150.03054367745875</v>
      </c>
      <c r="E182" s="285">
        <v>10976</v>
      </c>
      <c r="F182" s="286">
        <f t="shared" si="96"/>
        <v>122.47266235215352</v>
      </c>
      <c r="G182" s="287">
        <v>54</v>
      </c>
      <c r="H182" s="284">
        <f t="shared" si="97"/>
        <v>90</v>
      </c>
      <c r="I182" s="283">
        <v>0</v>
      </c>
      <c r="J182" s="288" t="s">
        <v>200</v>
      </c>
      <c r="K182" s="283">
        <v>5719</v>
      </c>
      <c r="L182" s="284">
        <f aca="true" t="shared" si="99" ref="L182:L199">K182/K164*100</f>
        <v>277.62135922330094</v>
      </c>
      <c r="M182" s="283">
        <v>443</v>
      </c>
      <c r="N182" s="289">
        <f aca="true" t="shared" si="100" ref="N182:N199">M182/M164*100</f>
        <v>117.50663129973475</v>
      </c>
      <c r="O182" s="290">
        <v>780</v>
      </c>
      <c r="P182" s="284">
        <f t="shared" si="98"/>
        <v>105.83446404341927</v>
      </c>
      <c r="Q182" s="142"/>
    </row>
    <row r="183" spans="2:17" ht="14.25" customHeight="1">
      <c r="B183" s="323" t="s">
        <v>202</v>
      </c>
      <c r="C183" s="302">
        <f>E183+G183+I183+K183+M183</f>
        <v>16053</v>
      </c>
      <c r="D183" s="303">
        <f t="shared" si="95"/>
        <v>113.07318447559342</v>
      </c>
      <c r="E183" s="304">
        <v>6702</v>
      </c>
      <c r="F183" s="305">
        <f t="shared" si="96"/>
        <v>77.78551532033427</v>
      </c>
      <c r="G183" s="306">
        <v>77</v>
      </c>
      <c r="H183" s="303">
        <f t="shared" si="97"/>
        <v>79.38144329896907</v>
      </c>
      <c r="I183" s="302">
        <v>0</v>
      </c>
      <c r="J183" s="307" t="s">
        <v>203</v>
      </c>
      <c r="K183" s="302">
        <v>9057</v>
      </c>
      <c r="L183" s="303">
        <f t="shared" si="99"/>
        <v>166.15299944964227</v>
      </c>
      <c r="M183" s="302">
        <v>217</v>
      </c>
      <c r="N183" s="308">
        <f t="shared" si="100"/>
        <v>657.5757575757576</v>
      </c>
      <c r="O183" s="309">
        <v>1482</v>
      </c>
      <c r="P183" s="303">
        <f t="shared" si="98"/>
        <v>106.46551724137932</v>
      </c>
      <c r="Q183" s="142"/>
    </row>
    <row r="184" spans="2:17" ht="14.25" customHeight="1">
      <c r="B184" s="533" t="s">
        <v>7</v>
      </c>
      <c r="C184" s="534">
        <f>SUM(C181:C183)</f>
        <v>50613</v>
      </c>
      <c r="D184" s="545">
        <f t="shared" si="95"/>
        <v>111.79017117614578</v>
      </c>
      <c r="E184" s="535">
        <f>SUM(E181:E183)</f>
        <v>27733</v>
      </c>
      <c r="F184" s="547">
        <f t="shared" si="96"/>
        <v>98.13170093061109</v>
      </c>
      <c r="G184" s="534">
        <f>SUM(G181:G183)</f>
        <v>239</v>
      </c>
      <c r="H184" s="548">
        <f t="shared" si="97"/>
        <v>101.70212765957447</v>
      </c>
      <c r="I184" s="534">
        <f>SUM(I181:I183)</f>
        <v>0</v>
      </c>
      <c r="J184" s="536" t="s">
        <v>203</v>
      </c>
      <c r="K184" s="534">
        <f>SUM(K181:K183)</f>
        <v>21610</v>
      </c>
      <c r="L184" s="548">
        <f t="shared" si="99"/>
        <v>134.87704406441142</v>
      </c>
      <c r="M184" s="537">
        <f>SUM(M181:M183)</f>
        <v>1031</v>
      </c>
      <c r="N184" s="549">
        <f t="shared" si="100"/>
        <v>136.19550858652576</v>
      </c>
      <c r="O184" s="538">
        <f>SUM(O181:O183)</f>
        <v>3962</v>
      </c>
      <c r="P184" s="547">
        <f t="shared" si="98"/>
        <v>110.11673151750973</v>
      </c>
      <c r="Q184" s="142"/>
    </row>
    <row r="185" spans="2:17" ht="14.25" customHeight="1">
      <c r="B185" s="540" t="s">
        <v>201</v>
      </c>
      <c r="C185" s="541">
        <f>C180+C184</f>
        <v>110829</v>
      </c>
      <c r="D185" s="546">
        <f t="shared" si="95"/>
        <v>109.17499876865489</v>
      </c>
      <c r="E185" s="542">
        <f>E180+E184</f>
        <v>58345</v>
      </c>
      <c r="F185" s="546">
        <f t="shared" si="96"/>
        <v>96.76429613904737</v>
      </c>
      <c r="G185" s="541">
        <f>G180+G184</f>
        <v>381</v>
      </c>
      <c r="H185" s="546">
        <f t="shared" si="97"/>
        <v>83.00653594771242</v>
      </c>
      <c r="I185" s="541">
        <f>I180+I184</f>
        <v>1419</v>
      </c>
      <c r="J185" s="543" t="s">
        <v>204</v>
      </c>
      <c r="K185" s="541">
        <f>K180+K184</f>
        <v>46994</v>
      </c>
      <c r="L185" s="546">
        <f t="shared" si="99"/>
        <v>125.47459482551464</v>
      </c>
      <c r="M185" s="541">
        <f>M180+M184</f>
        <v>3690</v>
      </c>
      <c r="N185" s="546">
        <f t="shared" si="100"/>
        <v>111.58149380102813</v>
      </c>
      <c r="O185" s="544">
        <f>O180+O184</f>
        <v>8433</v>
      </c>
      <c r="P185" s="550">
        <f t="shared" si="98"/>
        <v>104.2398022249691</v>
      </c>
      <c r="Q185" s="142"/>
    </row>
    <row r="186" spans="2:17" ht="14.25" customHeight="1">
      <c r="B186" s="31" t="s">
        <v>13</v>
      </c>
      <c r="C186" s="32">
        <f>E186+G186+I186+K186+M186</f>
        <v>19138</v>
      </c>
      <c r="D186" s="33">
        <f t="shared" si="95"/>
        <v>82.19731134303998</v>
      </c>
      <c r="E186" s="209">
        <v>9963</v>
      </c>
      <c r="F186" s="78">
        <f t="shared" si="96"/>
        <v>74.62362369859935</v>
      </c>
      <c r="G186" s="208">
        <v>53</v>
      </c>
      <c r="H186" s="33">
        <f t="shared" si="97"/>
        <v>92.98245614035088</v>
      </c>
      <c r="I186" s="32">
        <v>0</v>
      </c>
      <c r="J186" s="517" t="s">
        <v>205</v>
      </c>
      <c r="K186" s="32">
        <v>7638</v>
      </c>
      <c r="L186" s="33">
        <f t="shared" si="99"/>
        <v>121.56613082922172</v>
      </c>
      <c r="M186" s="32">
        <v>1484</v>
      </c>
      <c r="N186" s="75">
        <f t="shared" si="100"/>
        <v>67.7007299270073</v>
      </c>
      <c r="O186" s="37">
        <v>1521</v>
      </c>
      <c r="P186" s="33">
        <f t="shared" si="98"/>
        <v>102.77027027027029</v>
      </c>
      <c r="Q186" s="142"/>
    </row>
    <row r="187" spans="2:17" ht="14.25" customHeight="1">
      <c r="B187" s="321" t="s">
        <v>206</v>
      </c>
      <c r="C187" s="283">
        <f>E187+G187+I187+K187+M187</f>
        <v>18882</v>
      </c>
      <c r="D187" s="284">
        <f aca="true" t="shared" si="101" ref="D187:D195">C187/C169*100</f>
        <v>127.94416587613497</v>
      </c>
      <c r="E187" s="285">
        <v>9122</v>
      </c>
      <c r="F187" s="286">
        <f aca="true" t="shared" si="102" ref="F187:F204">E187/E169*100</f>
        <v>103.95441595441595</v>
      </c>
      <c r="G187" s="287">
        <v>37</v>
      </c>
      <c r="H187" s="284">
        <f aca="true" t="shared" si="103" ref="H187:H204">G187/G169*100</f>
        <v>77.08333333333334</v>
      </c>
      <c r="I187" s="283">
        <v>1333</v>
      </c>
      <c r="J187" s="322" t="s">
        <v>207</v>
      </c>
      <c r="K187" s="283">
        <v>7617</v>
      </c>
      <c r="L187" s="284">
        <f t="shared" si="99"/>
        <v>135.3411513859275</v>
      </c>
      <c r="M187" s="283">
        <v>773</v>
      </c>
      <c r="N187" s="289">
        <f t="shared" si="100"/>
        <v>251.79153094462538</v>
      </c>
      <c r="O187" s="290">
        <v>1301</v>
      </c>
      <c r="P187" s="284">
        <f aca="true" t="shared" si="104" ref="P187:P198">O187/O169*100</f>
        <v>125.45805207328833</v>
      </c>
      <c r="Q187" s="142"/>
    </row>
    <row r="188" spans="2:17" ht="14.25" customHeight="1">
      <c r="B188" s="323" t="s">
        <v>158</v>
      </c>
      <c r="C188" s="302">
        <f>E188+G188+I188+K188+M188</f>
        <v>19183</v>
      </c>
      <c r="D188" s="303">
        <f t="shared" si="101"/>
        <v>124.73502828532415</v>
      </c>
      <c r="E188" s="304">
        <v>9923</v>
      </c>
      <c r="F188" s="305">
        <f t="shared" si="102"/>
        <v>117.71055753262158</v>
      </c>
      <c r="G188" s="306">
        <v>86</v>
      </c>
      <c r="H188" s="303">
        <f t="shared" si="103"/>
        <v>111.68831168831169</v>
      </c>
      <c r="I188" s="302">
        <v>0</v>
      </c>
      <c r="J188" s="324" t="s">
        <v>208</v>
      </c>
      <c r="K188" s="302">
        <v>8211</v>
      </c>
      <c r="L188" s="303">
        <f t="shared" si="99"/>
        <v>143.59916054564533</v>
      </c>
      <c r="M188" s="302">
        <v>963</v>
      </c>
      <c r="N188" s="308">
        <f t="shared" si="100"/>
        <v>83.44887348353552</v>
      </c>
      <c r="O188" s="309">
        <v>1307</v>
      </c>
      <c r="P188" s="303">
        <f t="shared" si="104"/>
        <v>91.33473095737247</v>
      </c>
      <c r="Q188" s="142"/>
    </row>
    <row r="189" spans="2:17" ht="14.25" customHeight="1">
      <c r="B189" s="533" t="s">
        <v>8</v>
      </c>
      <c r="C189" s="534">
        <f>SUM(C186:C188)</f>
        <v>57203</v>
      </c>
      <c r="D189" s="545">
        <f t="shared" si="101"/>
        <v>107.08161737177086</v>
      </c>
      <c r="E189" s="535">
        <f>SUM(E186:E188)</f>
        <v>29008</v>
      </c>
      <c r="F189" s="547">
        <f t="shared" si="102"/>
        <v>94.9338918706637</v>
      </c>
      <c r="G189" s="534">
        <f>SUM(G186:G188)</f>
        <v>176</v>
      </c>
      <c r="H189" s="548">
        <f t="shared" si="103"/>
        <v>96.7032967032967</v>
      </c>
      <c r="I189" s="534">
        <f>SUM(I186:I188)</f>
        <v>1333</v>
      </c>
      <c r="J189" s="548">
        <f>I189/I171*100</f>
        <v>95.21428571428572</v>
      </c>
      <c r="K189" s="534">
        <f>SUM(K186:K188)</f>
        <v>23466</v>
      </c>
      <c r="L189" s="548">
        <f t="shared" si="99"/>
        <v>133.11021612116397</v>
      </c>
      <c r="M189" s="537">
        <f>SUM(M186:M188)</f>
        <v>3220</v>
      </c>
      <c r="N189" s="549">
        <f t="shared" si="100"/>
        <v>88.14672871612373</v>
      </c>
      <c r="O189" s="538">
        <f>SUM(O186:O188)</f>
        <v>4129</v>
      </c>
      <c r="P189" s="547">
        <f t="shared" si="104"/>
        <v>104.58459979736577</v>
      </c>
      <c r="Q189" s="142"/>
    </row>
    <row r="190" spans="2:17" ht="14.25" customHeight="1">
      <c r="B190" s="387" t="s">
        <v>11</v>
      </c>
      <c r="C190" s="314">
        <f>E190+G190+I190+K190+M190</f>
        <v>21253</v>
      </c>
      <c r="D190" s="315">
        <f t="shared" si="101"/>
        <v>125.43823407897065</v>
      </c>
      <c r="E190" s="316">
        <v>11099</v>
      </c>
      <c r="F190" s="315">
        <f t="shared" si="102"/>
        <v>134.6802572503337</v>
      </c>
      <c r="G190" s="318">
        <v>78</v>
      </c>
      <c r="H190" s="315">
        <f t="shared" si="103"/>
        <v>83.87096774193549</v>
      </c>
      <c r="I190" s="314">
        <v>0</v>
      </c>
      <c r="J190" s="388" t="s">
        <v>209</v>
      </c>
      <c r="K190" s="314">
        <v>9622</v>
      </c>
      <c r="L190" s="315">
        <f t="shared" si="99"/>
        <v>141.87555293423767</v>
      </c>
      <c r="M190" s="314">
        <v>454</v>
      </c>
      <c r="N190" s="319">
        <f t="shared" si="100"/>
        <v>207.30593607305937</v>
      </c>
      <c r="O190" s="320">
        <v>1688</v>
      </c>
      <c r="P190" s="315">
        <f t="shared" si="104"/>
        <v>111.64021164021165</v>
      </c>
      <c r="Q190" s="142"/>
    </row>
    <row r="191" spans="2:17" ht="14.25" customHeight="1">
      <c r="B191" s="321" t="s">
        <v>210</v>
      </c>
      <c r="C191" s="283">
        <f>E191+G191+I191+K191+M191</f>
        <v>15189</v>
      </c>
      <c r="D191" s="284">
        <f t="shared" si="101"/>
        <v>86.92840382304126</v>
      </c>
      <c r="E191" s="285">
        <v>7752</v>
      </c>
      <c r="F191" s="284">
        <f t="shared" si="102"/>
        <v>81.19828218288467</v>
      </c>
      <c r="G191" s="287">
        <v>84</v>
      </c>
      <c r="H191" s="284">
        <f t="shared" si="103"/>
        <v>82.35294117647058</v>
      </c>
      <c r="I191" s="283">
        <v>0</v>
      </c>
      <c r="J191" s="288" t="s">
        <v>211</v>
      </c>
      <c r="K191" s="283">
        <v>6935</v>
      </c>
      <c r="L191" s="284">
        <f t="shared" si="99"/>
        <v>109.66160657811513</v>
      </c>
      <c r="M191" s="283">
        <v>418</v>
      </c>
      <c r="N191" s="289">
        <f t="shared" si="100"/>
        <v>27.866666666666667</v>
      </c>
      <c r="O191" s="290">
        <v>1487</v>
      </c>
      <c r="P191" s="284">
        <f t="shared" si="104"/>
        <v>95.56555269922879</v>
      </c>
      <c r="Q191" s="142"/>
    </row>
    <row r="192" spans="2:17" ht="14.25" customHeight="1">
      <c r="B192" s="323" t="s">
        <v>162</v>
      </c>
      <c r="C192" s="302">
        <f>E192+G192+I192+K192+M192</f>
        <v>23671</v>
      </c>
      <c r="D192" s="303">
        <f t="shared" si="101"/>
        <v>134.372161671208</v>
      </c>
      <c r="E192" s="304">
        <v>10801</v>
      </c>
      <c r="F192" s="303">
        <f t="shared" si="102"/>
        <v>97.14876776398633</v>
      </c>
      <c r="G192" s="306">
        <v>67</v>
      </c>
      <c r="H192" s="303">
        <f t="shared" si="103"/>
        <v>85.8974358974359</v>
      </c>
      <c r="I192" s="302">
        <v>0</v>
      </c>
      <c r="J192" s="307" t="s">
        <v>212</v>
      </c>
      <c r="K192" s="302">
        <v>10801</v>
      </c>
      <c r="L192" s="303">
        <f t="shared" si="99"/>
        <v>171.7443154714581</v>
      </c>
      <c r="M192" s="302">
        <v>2002</v>
      </c>
      <c r="N192" s="569">
        <f t="shared" si="100"/>
        <v>1528.2442748091603</v>
      </c>
      <c r="O192" s="309">
        <v>1426</v>
      </c>
      <c r="P192" s="303">
        <f t="shared" si="104"/>
        <v>106.41791044776119</v>
      </c>
      <c r="Q192" s="142"/>
    </row>
    <row r="193" spans="2:17" ht="14.25" customHeight="1">
      <c r="B193" s="533" t="s">
        <v>9</v>
      </c>
      <c r="C193" s="534">
        <f>SUM(C190:C192)</f>
        <v>60113</v>
      </c>
      <c r="D193" s="558">
        <f t="shared" si="101"/>
        <v>115.53082718327184</v>
      </c>
      <c r="E193" s="519">
        <f>SUM(E190:E192)</f>
        <v>29652</v>
      </c>
      <c r="F193" s="558">
        <f t="shared" si="102"/>
        <v>102.58077907700824</v>
      </c>
      <c r="G193" s="551">
        <f>SUM(G190:G192)</f>
        <v>229</v>
      </c>
      <c r="H193" s="558">
        <f t="shared" si="103"/>
        <v>83.88278388278388</v>
      </c>
      <c r="I193" s="514">
        <f>SUM(I190:I192)</f>
        <v>0</v>
      </c>
      <c r="J193" s="552" t="s">
        <v>212</v>
      </c>
      <c r="K193" s="514">
        <f>SUM(K190:K192)</f>
        <v>27358</v>
      </c>
      <c r="L193" s="558">
        <f t="shared" si="99"/>
        <v>141.05697344676463</v>
      </c>
      <c r="M193" s="514">
        <f>SUM(M190:M192)</f>
        <v>2874</v>
      </c>
      <c r="N193" s="560">
        <f t="shared" si="100"/>
        <v>155.35135135135135</v>
      </c>
      <c r="O193" s="553">
        <f>SUM(O190:O192)</f>
        <v>4601</v>
      </c>
      <c r="P193" s="562">
        <f t="shared" si="104"/>
        <v>104.37840290381126</v>
      </c>
      <c r="Q193" s="142"/>
    </row>
    <row r="194" spans="2:17" ht="14.25" customHeight="1" thickBot="1">
      <c r="B194" s="554" t="s">
        <v>213</v>
      </c>
      <c r="C194" s="555">
        <f>C189+C193</f>
        <v>117316</v>
      </c>
      <c r="D194" s="559">
        <f t="shared" si="101"/>
        <v>111.25061639418882</v>
      </c>
      <c r="E194" s="556">
        <f>E189+E193</f>
        <v>58660</v>
      </c>
      <c r="F194" s="559">
        <f t="shared" si="102"/>
        <v>98.6512394470418</v>
      </c>
      <c r="G194" s="555">
        <f>G189+G193</f>
        <v>405</v>
      </c>
      <c r="H194" s="559">
        <f t="shared" si="103"/>
        <v>89.01098901098901</v>
      </c>
      <c r="I194" s="555">
        <f>I189+I193</f>
        <v>1333</v>
      </c>
      <c r="J194" s="559">
        <f>I194/I176*100</f>
        <v>44.31515957446808</v>
      </c>
      <c r="K194" s="555">
        <f>K189+K193</f>
        <v>50824</v>
      </c>
      <c r="L194" s="559">
        <f t="shared" si="99"/>
        <v>137.27312013828868</v>
      </c>
      <c r="M194" s="555">
        <f>M189+M193</f>
        <v>6094</v>
      </c>
      <c r="N194" s="561">
        <f t="shared" si="100"/>
        <v>110.73959658368162</v>
      </c>
      <c r="O194" s="557">
        <f>O189+O193</f>
        <v>8730</v>
      </c>
      <c r="P194" s="563">
        <f t="shared" si="104"/>
        <v>104.47582575394925</v>
      </c>
      <c r="Q194" s="142"/>
    </row>
    <row r="195" spans="2:17" ht="14.25" customHeight="1">
      <c r="B195" s="210" t="s">
        <v>216</v>
      </c>
      <c r="C195" s="162">
        <f>E195+G195+I195+K195+M195</f>
        <v>18693</v>
      </c>
      <c r="D195" s="160">
        <f t="shared" si="101"/>
        <v>96.20689655172414</v>
      </c>
      <c r="E195" s="432">
        <v>8886</v>
      </c>
      <c r="F195" s="160">
        <f t="shared" si="102"/>
        <v>98.5799866873752</v>
      </c>
      <c r="G195" s="211">
        <v>45</v>
      </c>
      <c r="H195" s="160">
        <f t="shared" si="103"/>
        <v>84.90566037735849</v>
      </c>
      <c r="I195" s="162">
        <v>1355</v>
      </c>
      <c r="J195" s="163" t="s">
        <v>217</v>
      </c>
      <c r="K195" s="162">
        <v>7972</v>
      </c>
      <c r="L195" s="160">
        <f t="shared" si="99"/>
        <v>79.45778929532543</v>
      </c>
      <c r="M195" s="162">
        <v>435</v>
      </c>
      <c r="N195" s="164">
        <f t="shared" si="100"/>
        <v>131.8181818181818</v>
      </c>
      <c r="O195" s="165">
        <v>1261</v>
      </c>
      <c r="P195" s="160">
        <f t="shared" si="104"/>
        <v>93.1314623338257</v>
      </c>
      <c r="Q195" s="142"/>
    </row>
    <row r="196" spans="2:17" ht="14.25" customHeight="1">
      <c r="B196" s="321" t="s">
        <v>218</v>
      </c>
      <c r="C196" s="283">
        <f>E196+G196+I196+K196+M196</f>
        <v>19515</v>
      </c>
      <c r="D196" s="284">
        <f aca="true" t="shared" si="105" ref="D196:D204">C196/C178*100</f>
        <v>103.78662979311812</v>
      </c>
      <c r="E196" s="285">
        <v>10807</v>
      </c>
      <c r="F196" s="284">
        <f t="shared" si="102"/>
        <v>96.69828203292771</v>
      </c>
      <c r="G196" s="287">
        <v>38</v>
      </c>
      <c r="H196" s="284">
        <f t="shared" si="103"/>
        <v>180.95238095238096</v>
      </c>
      <c r="I196" s="283">
        <v>0</v>
      </c>
      <c r="J196" s="288" t="s">
        <v>219</v>
      </c>
      <c r="K196" s="283">
        <v>7524</v>
      </c>
      <c r="L196" s="284">
        <f t="shared" si="99"/>
        <v>112.43275552898983</v>
      </c>
      <c r="M196" s="283">
        <v>1146</v>
      </c>
      <c r="N196" s="289">
        <f t="shared" si="100"/>
        <v>125.38293216630197</v>
      </c>
      <c r="O196" s="290">
        <v>1449</v>
      </c>
      <c r="P196" s="284">
        <f t="shared" si="104"/>
        <v>100.27681660899654</v>
      </c>
      <c r="Q196" s="142"/>
    </row>
    <row r="197" spans="2:17" ht="14.25" customHeight="1">
      <c r="B197" s="321" t="s">
        <v>173</v>
      </c>
      <c r="C197" s="283">
        <f>E197+G197+I197+K197+M197</f>
        <v>18083</v>
      </c>
      <c r="D197" s="284">
        <f t="shared" si="105"/>
        <v>82.25901833234772</v>
      </c>
      <c r="E197" s="285">
        <v>8552</v>
      </c>
      <c r="F197" s="284">
        <f t="shared" si="102"/>
        <v>82.05718672039916</v>
      </c>
      <c r="G197" s="287">
        <v>41</v>
      </c>
      <c r="H197" s="284">
        <f t="shared" si="103"/>
        <v>60.29411764705882</v>
      </c>
      <c r="I197" s="283">
        <v>0</v>
      </c>
      <c r="J197" s="322" t="s">
        <v>220</v>
      </c>
      <c r="K197" s="283">
        <v>8529</v>
      </c>
      <c r="L197" s="284">
        <f t="shared" si="99"/>
        <v>98.49867190206722</v>
      </c>
      <c r="M197" s="283">
        <v>961</v>
      </c>
      <c r="N197" s="289">
        <f t="shared" si="100"/>
        <v>67.91519434628975</v>
      </c>
      <c r="O197" s="290">
        <v>1565</v>
      </c>
      <c r="P197" s="284">
        <f t="shared" si="104"/>
        <v>93.60047846889952</v>
      </c>
      <c r="Q197" s="142"/>
    </row>
    <row r="198" spans="2:17" ht="14.25" customHeight="1">
      <c r="B198" s="604" t="s">
        <v>10</v>
      </c>
      <c r="C198" s="496">
        <f>SUM(C195:C197)</f>
        <v>56291</v>
      </c>
      <c r="D198" s="605">
        <f t="shared" si="105"/>
        <v>93.48179885744653</v>
      </c>
      <c r="E198" s="498">
        <f>SUM(E195:E197)</f>
        <v>28245</v>
      </c>
      <c r="F198" s="606">
        <f t="shared" si="102"/>
        <v>92.26773814190513</v>
      </c>
      <c r="G198" s="607">
        <f>SUM(G195:G197)</f>
        <v>124</v>
      </c>
      <c r="H198" s="608">
        <f t="shared" si="103"/>
        <v>87.32394366197182</v>
      </c>
      <c r="I198" s="496">
        <f>SUM(I195:I197)</f>
        <v>1355</v>
      </c>
      <c r="J198" s="609" t="s">
        <v>221</v>
      </c>
      <c r="K198" s="496">
        <f>SUM(K195:K197)</f>
        <v>24025</v>
      </c>
      <c r="L198" s="608">
        <f t="shared" si="99"/>
        <v>94.64623384809329</v>
      </c>
      <c r="M198" s="610">
        <f>SUM(M195:M197)</f>
        <v>2542</v>
      </c>
      <c r="N198" s="611">
        <f t="shared" si="100"/>
        <v>95.59984956750658</v>
      </c>
      <c r="O198" s="612">
        <f>SUM(O195:O197)</f>
        <v>4275</v>
      </c>
      <c r="P198" s="613">
        <f t="shared" si="104"/>
        <v>95.61619324535899</v>
      </c>
      <c r="Q198" s="142"/>
    </row>
    <row r="199" spans="2:17" ht="14.25" customHeight="1">
      <c r="B199" s="112" t="s">
        <v>12</v>
      </c>
      <c r="C199" s="79">
        <f>E199+G199+I199+K199+M199</f>
        <v>21342</v>
      </c>
      <c r="D199" s="349">
        <f t="shared" si="105"/>
        <v>122.88116075541224</v>
      </c>
      <c r="E199" s="325">
        <v>8745</v>
      </c>
      <c r="F199" s="577">
        <f t="shared" si="102"/>
        <v>86.97165589259075</v>
      </c>
      <c r="G199" s="326">
        <v>101</v>
      </c>
      <c r="H199" s="349">
        <f t="shared" si="103"/>
        <v>93.51851851851852</v>
      </c>
      <c r="I199" s="79">
        <v>0</v>
      </c>
      <c r="J199" s="578" t="s">
        <v>223</v>
      </c>
      <c r="K199" s="79">
        <v>11673</v>
      </c>
      <c r="L199" s="349">
        <f t="shared" si="99"/>
        <v>170.80772607550483</v>
      </c>
      <c r="M199" s="79">
        <v>823</v>
      </c>
      <c r="N199" s="99">
        <f t="shared" si="100"/>
        <v>221.83288409703502</v>
      </c>
      <c r="O199" s="114">
        <v>1862</v>
      </c>
      <c r="P199" s="349">
        <f aca="true" t="shared" si="106" ref="P199:P212">O199/O181*100</f>
        <v>109.52941176470587</v>
      </c>
      <c r="Q199" s="142"/>
    </row>
    <row r="200" spans="2:17" ht="14.25" customHeight="1">
      <c r="B200" s="323" t="s">
        <v>224</v>
      </c>
      <c r="C200" s="302">
        <f>E200+G200+I200+K200+M200</f>
        <v>14182</v>
      </c>
      <c r="D200" s="303">
        <f t="shared" si="105"/>
        <v>82.49185667752444</v>
      </c>
      <c r="E200" s="304">
        <v>9039</v>
      </c>
      <c r="F200" s="305">
        <f t="shared" si="102"/>
        <v>82.35240524781341</v>
      </c>
      <c r="G200" s="306">
        <v>72</v>
      </c>
      <c r="H200" s="303">
        <f t="shared" si="103"/>
        <v>133.33333333333331</v>
      </c>
      <c r="I200" s="302">
        <v>0</v>
      </c>
      <c r="J200" s="307" t="s">
        <v>225</v>
      </c>
      <c r="K200" s="302">
        <v>4558</v>
      </c>
      <c r="L200" s="303">
        <f aca="true" t="shared" si="107" ref="L200:L212">K200/K182*100</f>
        <v>79.69924812030075</v>
      </c>
      <c r="M200" s="302">
        <v>513</v>
      </c>
      <c r="N200" s="308">
        <f aca="true" t="shared" si="108" ref="N200:N212">M200/M182*100</f>
        <v>115.80135440180588</v>
      </c>
      <c r="O200" s="309">
        <v>707</v>
      </c>
      <c r="P200" s="303">
        <f t="shared" si="106"/>
        <v>90.64102564102564</v>
      </c>
      <c r="Q200" s="142"/>
    </row>
    <row r="201" spans="2:17" ht="14.25" customHeight="1">
      <c r="B201" s="323" t="s">
        <v>226</v>
      </c>
      <c r="C201" s="302">
        <f>E201+G201+I201+K201+M201</f>
        <v>14200</v>
      </c>
      <c r="D201" s="303">
        <f t="shared" si="105"/>
        <v>88.45698623310285</v>
      </c>
      <c r="E201" s="304">
        <v>6740</v>
      </c>
      <c r="F201" s="305">
        <f t="shared" si="102"/>
        <v>100.5669949268875</v>
      </c>
      <c r="G201" s="306">
        <v>73</v>
      </c>
      <c r="H201" s="303">
        <f t="shared" si="103"/>
        <v>94.8051948051948</v>
      </c>
      <c r="I201" s="302">
        <v>0</v>
      </c>
      <c r="J201" s="307" t="s">
        <v>227</v>
      </c>
      <c r="K201" s="302">
        <v>6645</v>
      </c>
      <c r="L201" s="303">
        <f t="shared" si="107"/>
        <v>73.36866512090096</v>
      </c>
      <c r="M201" s="302">
        <v>742</v>
      </c>
      <c r="N201" s="308">
        <f t="shared" si="108"/>
        <v>341.93548387096774</v>
      </c>
      <c r="O201" s="309">
        <v>1451</v>
      </c>
      <c r="P201" s="303">
        <f t="shared" si="106"/>
        <v>97.90823211875843</v>
      </c>
      <c r="Q201" s="142"/>
    </row>
    <row r="202" spans="2:17" ht="14.25" customHeight="1">
      <c r="B202" s="594" t="s">
        <v>7</v>
      </c>
      <c r="C202" s="595">
        <f>SUM(C199:C201)</f>
        <v>49724</v>
      </c>
      <c r="D202" s="596">
        <f t="shared" si="105"/>
        <v>98.24353426985162</v>
      </c>
      <c r="E202" s="597">
        <f>SUM(E199:E201)</f>
        <v>24524</v>
      </c>
      <c r="F202" s="598">
        <f t="shared" si="102"/>
        <v>88.42894746331086</v>
      </c>
      <c r="G202" s="595">
        <f>SUM(G199:G201)</f>
        <v>246</v>
      </c>
      <c r="H202" s="599">
        <f t="shared" si="103"/>
        <v>102.92887029288703</v>
      </c>
      <c r="I202" s="595">
        <f>SUM(I199:I201)</f>
        <v>0</v>
      </c>
      <c r="J202" s="600" t="s">
        <v>227</v>
      </c>
      <c r="K202" s="595">
        <f>SUM(K199:K201)</f>
        <v>22876</v>
      </c>
      <c r="L202" s="599">
        <f t="shared" si="107"/>
        <v>105.85839888940305</v>
      </c>
      <c r="M202" s="601">
        <f>SUM(M199:M201)</f>
        <v>2078</v>
      </c>
      <c r="N202" s="602">
        <f t="shared" si="108"/>
        <v>201.55189136760424</v>
      </c>
      <c r="O202" s="603">
        <f>SUM(O199:O201)</f>
        <v>4020</v>
      </c>
      <c r="P202" s="598">
        <f t="shared" si="106"/>
        <v>101.46390711761737</v>
      </c>
      <c r="Q202" s="142"/>
    </row>
    <row r="203" spans="2:17" ht="14.25" customHeight="1">
      <c r="B203" s="588" t="s">
        <v>228</v>
      </c>
      <c r="C203" s="589">
        <f>C198+C202</f>
        <v>106015</v>
      </c>
      <c r="D203" s="590">
        <f t="shared" si="105"/>
        <v>95.65637152730784</v>
      </c>
      <c r="E203" s="591">
        <f>E198+E202</f>
        <v>52769</v>
      </c>
      <c r="F203" s="590">
        <f t="shared" si="102"/>
        <v>90.4430542462936</v>
      </c>
      <c r="G203" s="589">
        <f>G198+G202</f>
        <v>370</v>
      </c>
      <c r="H203" s="590">
        <f t="shared" si="103"/>
        <v>97.11286089238845</v>
      </c>
      <c r="I203" s="589">
        <f>I198+I202</f>
        <v>1355</v>
      </c>
      <c r="J203" s="590">
        <f>I203/I185*100</f>
        <v>95.48978153629317</v>
      </c>
      <c r="K203" s="589">
        <f>K198+K202</f>
        <v>46901</v>
      </c>
      <c r="L203" s="590">
        <f t="shared" si="107"/>
        <v>99.80210239605056</v>
      </c>
      <c r="M203" s="589">
        <f>M198+M202</f>
        <v>4620</v>
      </c>
      <c r="N203" s="590">
        <f t="shared" si="108"/>
        <v>125.20325203252031</v>
      </c>
      <c r="O203" s="592">
        <f>O198+O202</f>
        <v>8295</v>
      </c>
      <c r="P203" s="593">
        <f t="shared" si="106"/>
        <v>98.3635716826752</v>
      </c>
      <c r="Q203" s="142"/>
    </row>
    <row r="204" spans="2:17" ht="14.25" customHeight="1">
      <c r="B204" s="387" t="s">
        <v>13</v>
      </c>
      <c r="C204" s="314">
        <f>E204+G204+I204+K204+M204</f>
        <v>21702</v>
      </c>
      <c r="D204" s="315">
        <f t="shared" si="105"/>
        <v>113.39742919845335</v>
      </c>
      <c r="E204" s="316">
        <v>11575</v>
      </c>
      <c r="F204" s="317">
        <f t="shared" si="102"/>
        <v>116.17986550235872</v>
      </c>
      <c r="G204" s="318">
        <v>46</v>
      </c>
      <c r="H204" s="315">
        <f t="shared" si="103"/>
        <v>86.79245283018868</v>
      </c>
      <c r="I204" s="314">
        <v>0</v>
      </c>
      <c r="J204" s="587" t="s">
        <v>229</v>
      </c>
      <c r="K204" s="314">
        <v>9581</v>
      </c>
      <c r="L204" s="315">
        <f t="shared" si="107"/>
        <v>125.43859649122805</v>
      </c>
      <c r="M204" s="314">
        <v>500</v>
      </c>
      <c r="N204" s="319">
        <f t="shared" si="108"/>
        <v>33.692722371967655</v>
      </c>
      <c r="O204" s="320">
        <v>1750</v>
      </c>
      <c r="P204" s="315">
        <f t="shared" si="106"/>
        <v>115.05588428665352</v>
      </c>
      <c r="Q204" s="142"/>
    </row>
    <row r="205" spans="2:17" ht="14.25" customHeight="1">
      <c r="B205" s="321" t="s">
        <v>230</v>
      </c>
      <c r="C205" s="283">
        <f>E205+G205+I205+K205+M205</f>
        <v>20219</v>
      </c>
      <c r="D205" s="284">
        <f>C205/C187*100</f>
        <v>107.08081770998834</v>
      </c>
      <c r="E205" s="285">
        <v>9817</v>
      </c>
      <c r="F205" s="286">
        <f>E205/E187*100</f>
        <v>107.61894321420742</v>
      </c>
      <c r="G205" s="287">
        <v>74</v>
      </c>
      <c r="H205" s="284">
        <f>G205/G187*100</f>
        <v>200</v>
      </c>
      <c r="I205" s="283">
        <v>1793</v>
      </c>
      <c r="J205" s="284">
        <f>I205/I187*100</f>
        <v>134.5086271567892</v>
      </c>
      <c r="K205" s="283">
        <v>7810</v>
      </c>
      <c r="L205" s="284">
        <f t="shared" si="107"/>
        <v>102.53380596035184</v>
      </c>
      <c r="M205" s="283">
        <v>725</v>
      </c>
      <c r="N205" s="289">
        <f t="shared" si="108"/>
        <v>93.79042690815005</v>
      </c>
      <c r="O205" s="290">
        <v>1115</v>
      </c>
      <c r="P205" s="284">
        <f t="shared" si="106"/>
        <v>85.7033051498847</v>
      </c>
      <c r="Q205" s="142"/>
    </row>
    <row r="206" spans="2:17" ht="14.25" customHeight="1">
      <c r="B206" s="323" t="s">
        <v>158</v>
      </c>
      <c r="C206" s="302">
        <f>E206+G206+I206+K206+M206</f>
        <v>14390</v>
      </c>
      <c r="D206" s="303">
        <f>C206/C188*100</f>
        <v>75.01433560965438</v>
      </c>
      <c r="E206" s="304">
        <v>8286</v>
      </c>
      <c r="F206" s="305">
        <f>E206/E188*100</f>
        <v>83.50297289126273</v>
      </c>
      <c r="G206" s="306">
        <v>38</v>
      </c>
      <c r="H206" s="303">
        <f>G206/G188*100</f>
        <v>44.18604651162791</v>
      </c>
      <c r="I206" s="302">
        <v>0</v>
      </c>
      <c r="J206" s="324" t="s">
        <v>231</v>
      </c>
      <c r="K206" s="302">
        <v>5271</v>
      </c>
      <c r="L206" s="303">
        <f t="shared" si="107"/>
        <v>64.19437340153452</v>
      </c>
      <c r="M206" s="302">
        <v>795</v>
      </c>
      <c r="N206" s="308">
        <f t="shared" si="108"/>
        <v>82.55451713395638</v>
      </c>
      <c r="O206" s="309">
        <v>1293</v>
      </c>
      <c r="P206" s="303">
        <f t="shared" si="106"/>
        <v>98.92884468247895</v>
      </c>
      <c r="Q206" s="142"/>
    </row>
    <row r="207" spans="2:17" ht="14.25" customHeight="1">
      <c r="B207" s="594" t="s">
        <v>8</v>
      </c>
      <c r="C207" s="595">
        <f>SUM(C204:C206)</f>
        <v>56311</v>
      </c>
      <c r="D207" s="596">
        <f>C207/C189*100</f>
        <v>98.44064122511057</v>
      </c>
      <c r="E207" s="597">
        <f>SUM(E204:E206)</f>
        <v>29678</v>
      </c>
      <c r="F207" s="598">
        <f>E207/E189*100</f>
        <v>102.30970766685053</v>
      </c>
      <c r="G207" s="595">
        <f>SUM(G204:G206)</f>
        <v>158</v>
      </c>
      <c r="H207" s="599">
        <f>G207/G189*100</f>
        <v>89.77272727272727</v>
      </c>
      <c r="I207" s="595">
        <f>SUM(I204:I206)</f>
        <v>1793</v>
      </c>
      <c r="J207" s="599">
        <f>I207/I189*100</f>
        <v>134.5086271567892</v>
      </c>
      <c r="K207" s="595">
        <f>SUM(K204:K206)</f>
        <v>22662</v>
      </c>
      <c r="L207" s="599">
        <f t="shared" si="107"/>
        <v>96.57376630017899</v>
      </c>
      <c r="M207" s="601">
        <f>SUM(M204:M206)</f>
        <v>2020</v>
      </c>
      <c r="N207" s="602">
        <f t="shared" si="108"/>
        <v>62.732919254658384</v>
      </c>
      <c r="O207" s="603">
        <f>SUM(O204:O206)</f>
        <v>4158</v>
      </c>
      <c r="P207" s="598">
        <f t="shared" si="106"/>
        <v>100.70234923710342</v>
      </c>
      <c r="Q207" s="142"/>
    </row>
    <row r="208" spans="2:17" ht="14.25" customHeight="1">
      <c r="B208" s="387" t="s">
        <v>11</v>
      </c>
      <c r="C208" s="314">
        <f>E208+G208+I208+K208+M208</f>
        <v>20237</v>
      </c>
      <c r="D208" s="315">
        <f>C208/C190*100</f>
        <v>95.21949842375193</v>
      </c>
      <c r="E208" s="316">
        <v>9414</v>
      </c>
      <c r="F208" s="315">
        <f>E208/E190*100</f>
        <v>84.81845211280296</v>
      </c>
      <c r="G208" s="318">
        <v>55</v>
      </c>
      <c r="H208" s="315">
        <f>G208/G190*100</f>
        <v>70.51282051282051</v>
      </c>
      <c r="I208" s="314">
        <v>0</v>
      </c>
      <c r="J208" s="388" t="s">
        <v>232</v>
      </c>
      <c r="K208" s="314">
        <v>9398</v>
      </c>
      <c r="L208" s="315">
        <f t="shared" si="107"/>
        <v>97.67200166285596</v>
      </c>
      <c r="M208" s="314">
        <v>1370</v>
      </c>
      <c r="N208" s="319">
        <f t="shared" si="108"/>
        <v>301.762114537445</v>
      </c>
      <c r="O208" s="320">
        <v>1940</v>
      </c>
      <c r="P208" s="315">
        <f t="shared" si="106"/>
        <v>114.92890995260663</v>
      </c>
      <c r="Q208" s="142"/>
    </row>
    <row r="209" spans="2:17" ht="14.25" customHeight="1">
      <c r="B209" s="323" t="s">
        <v>233</v>
      </c>
      <c r="C209" s="302">
        <f>E209+G209+I209+K209+M209</f>
        <v>16950</v>
      </c>
      <c r="D209" s="303">
        <f>C209/C191*100</f>
        <v>111.59391665020739</v>
      </c>
      <c r="E209" s="304">
        <v>7430</v>
      </c>
      <c r="F209" s="303">
        <f>E209/E191*100</f>
        <v>95.84623323013416</v>
      </c>
      <c r="G209" s="306">
        <v>61</v>
      </c>
      <c r="H209" s="303">
        <f>G209/G191*100</f>
        <v>72.61904761904762</v>
      </c>
      <c r="I209" s="302">
        <v>0</v>
      </c>
      <c r="J209" s="307" t="s">
        <v>234</v>
      </c>
      <c r="K209" s="302">
        <v>8311</v>
      </c>
      <c r="L209" s="303">
        <f t="shared" si="107"/>
        <v>119.84138428262436</v>
      </c>
      <c r="M209" s="302">
        <v>1148</v>
      </c>
      <c r="N209" s="308">
        <f t="shared" si="108"/>
        <v>274.6411483253588</v>
      </c>
      <c r="O209" s="309">
        <v>1517</v>
      </c>
      <c r="P209" s="303">
        <f t="shared" si="106"/>
        <v>102.01748486886348</v>
      </c>
      <c r="Q209" s="142"/>
    </row>
    <row r="210" spans="2:17" ht="14.25" customHeight="1">
      <c r="B210" s="614" t="s">
        <v>162</v>
      </c>
      <c r="C210" s="615">
        <f>E210+G210+I210+K210+M210</f>
        <v>16744</v>
      </c>
      <c r="D210" s="620">
        <f>C210/C192*100</f>
        <v>70.73634404968104</v>
      </c>
      <c r="E210" s="616">
        <v>9087</v>
      </c>
      <c r="F210" s="620">
        <f>E210/E192*100</f>
        <v>84.13109897231737</v>
      </c>
      <c r="G210" s="617">
        <v>67</v>
      </c>
      <c r="H210" s="620">
        <f>G210/G192*100</f>
        <v>100</v>
      </c>
      <c r="I210" s="615">
        <v>0</v>
      </c>
      <c r="J210" s="618" t="s">
        <v>235</v>
      </c>
      <c r="K210" s="615">
        <v>6381</v>
      </c>
      <c r="L210" s="620">
        <f t="shared" si="107"/>
        <v>59.077863160818445</v>
      </c>
      <c r="M210" s="615">
        <v>1209</v>
      </c>
      <c r="N210" s="631">
        <f t="shared" si="108"/>
        <v>60.3896103896104</v>
      </c>
      <c r="O210" s="619">
        <v>1442</v>
      </c>
      <c r="P210" s="620">
        <f t="shared" si="106"/>
        <v>101.12201963534362</v>
      </c>
      <c r="Q210" s="142"/>
    </row>
    <row r="211" spans="2:17" ht="14.25" customHeight="1">
      <c r="B211" s="604" t="s">
        <v>9</v>
      </c>
      <c r="C211" s="496">
        <f>SUM(C208:C210)</f>
        <v>53931</v>
      </c>
      <c r="D211" s="497">
        <f>C211/C193*100</f>
        <v>89.71603480112455</v>
      </c>
      <c r="E211" s="621">
        <f>SUM(E208:E210)</f>
        <v>25931</v>
      </c>
      <c r="F211" s="497">
        <f>E211/E193*100</f>
        <v>87.45109941993795</v>
      </c>
      <c r="G211" s="622">
        <f>SUM(G208:G210)</f>
        <v>183</v>
      </c>
      <c r="H211" s="497">
        <f>G211/G193*100</f>
        <v>79.91266375545851</v>
      </c>
      <c r="I211" s="623">
        <f>SUM(I208:I210)</f>
        <v>0</v>
      </c>
      <c r="J211" s="624" t="s">
        <v>235</v>
      </c>
      <c r="K211" s="623">
        <f>SUM(K208:K210)</f>
        <v>24090</v>
      </c>
      <c r="L211" s="497">
        <f t="shared" si="107"/>
        <v>88.05468235982163</v>
      </c>
      <c r="M211" s="623">
        <f>SUM(M208:M210)</f>
        <v>3727</v>
      </c>
      <c r="N211" s="632">
        <f t="shared" si="108"/>
        <v>129.67988865692413</v>
      </c>
      <c r="O211" s="625">
        <f>SUM(O208:O210)</f>
        <v>4899</v>
      </c>
      <c r="P211" s="500">
        <f t="shared" si="106"/>
        <v>106.47685285807434</v>
      </c>
      <c r="Q211" s="142"/>
    </row>
    <row r="212" spans="2:17" ht="14.25" customHeight="1" thickBot="1">
      <c r="B212" s="626" t="s">
        <v>236</v>
      </c>
      <c r="C212" s="627">
        <f>C207+C211</f>
        <v>110242</v>
      </c>
      <c r="D212" s="630">
        <f>C212/C194*100</f>
        <v>93.97013195131099</v>
      </c>
      <c r="E212" s="628">
        <f>E207+E211</f>
        <v>55609</v>
      </c>
      <c r="F212" s="630">
        <f>E212/E194*100</f>
        <v>94.79884077736106</v>
      </c>
      <c r="G212" s="627">
        <f>G207+G211</f>
        <v>341</v>
      </c>
      <c r="H212" s="630">
        <f>G212/G194*100</f>
        <v>84.19753086419753</v>
      </c>
      <c r="I212" s="627">
        <f>I207+I211</f>
        <v>1793</v>
      </c>
      <c r="J212" s="630">
        <f>I212/I194*100</f>
        <v>134.5086271567892</v>
      </c>
      <c r="K212" s="627">
        <f>K207+K211</f>
        <v>46752</v>
      </c>
      <c r="L212" s="630">
        <f t="shared" si="107"/>
        <v>91.98803714780419</v>
      </c>
      <c r="M212" s="627">
        <f>M207+M211</f>
        <v>5747</v>
      </c>
      <c r="N212" s="633">
        <f t="shared" si="108"/>
        <v>94.30587463078439</v>
      </c>
      <c r="O212" s="629">
        <f>O207+O211</f>
        <v>9057</v>
      </c>
      <c r="P212" s="634">
        <f t="shared" si="106"/>
        <v>103.74570446735396</v>
      </c>
      <c r="Q212" s="142"/>
    </row>
    <row r="213" spans="2:17" ht="6" customHeight="1" thickBot="1">
      <c r="B213" s="539"/>
      <c r="C213" s="527"/>
      <c r="D213" s="528"/>
      <c r="E213" s="529"/>
      <c r="F213" s="530"/>
      <c r="G213" s="527"/>
      <c r="H213" s="530"/>
      <c r="I213" s="527"/>
      <c r="J213" s="530"/>
      <c r="K213" s="527"/>
      <c r="L213" s="530"/>
      <c r="M213" s="527"/>
      <c r="N213" s="530"/>
      <c r="O213" s="531"/>
      <c r="P213" s="532"/>
      <c r="Q213" s="142"/>
    </row>
    <row r="214" spans="2:17" ht="14.25" customHeight="1" thickTop="1">
      <c r="B214" s="579" t="s">
        <v>105</v>
      </c>
      <c r="C214" s="580">
        <f>C58+C63+C67+C72</f>
        <v>236967</v>
      </c>
      <c r="D214" s="154">
        <v>116</v>
      </c>
      <c r="E214" s="581">
        <f>E58+E63+E67+E72</f>
        <v>148647</v>
      </c>
      <c r="F214" s="154">
        <v>118</v>
      </c>
      <c r="G214" s="580">
        <f>G58+G63+G67+G72</f>
        <v>1453</v>
      </c>
      <c r="H214" s="154">
        <v>108</v>
      </c>
      <c r="I214" s="580">
        <f>I58+I63+I67+I72</f>
        <v>4702</v>
      </c>
      <c r="J214" s="154">
        <v>110</v>
      </c>
      <c r="K214" s="580">
        <f>K58+K63+K67+K72</f>
        <v>76947</v>
      </c>
      <c r="L214" s="154">
        <v>117</v>
      </c>
      <c r="M214" s="580">
        <f>M58+M63+M67+M72</f>
        <v>5218</v>
      </c>
      <c r="N214" s="154">
        <v>72</v>
      </c>
      <c r="O214" s="581">
        <f>O58+O63+O67+O72</f>
        <v>17044</v>
      </c>
      <c r="P214" s="198">
        <v>113</v>
      </c>
      <c r="Q214" s="142"/>
    </row>
    <row r="215" spans="2:17" ht="14.25" customHeight="1">
      <c r="B215" s="444" t="s">
        <v>106</v>
      </c>
      <c r="C215" s="445">
        <f>C76+C81+C85+C90</f>
        <v>210292</v>
      </c>
      <c r="D215" s="446">
        <f>C215/C214*100</f>
        <v>88.74315833006283</v>
      </c>
      <c r="E215" s="447">
        <f>E76+E81+E85+E90</f>
        <v>132533</v>
      </c>
      <c r="F215" s="168">
        <f>E215/E214*100</f>
        <v>89.15955249685497</v>
      </c>
      <c r="G215" s="448">
        <f>G76+G81+G85+G90</f>
        <v>1220</v>
      </c>
      <c r="H215" s="168">
        <f>G215/G214*100</f>
        <v>83.96421197522368</v>
      </c>
      <c r="I215" s="448">
        <f>I76+I81+I85+I90</f>
        <v>3237</v>
      </c>
      <c r="J215" s="168">
        <f>I215/I214*100</f>
        <v>68.84304551254785</v>
      </c>
      <c r="K215" s="448">
        <f>K76+K81+K85+K90</f>
        <v>67601</v>
      </c>
      <c r="L215" s="168">
        <f>K215/K214*100</f>
        <v>87.85397741302455</v>
      </c>
      <c r="M215" s="448">
        <f>M76+M81+M85+M90</f>
        <v>5701</v>
      </c>
      <c r="N215" s="168">
        <f>M215/M214*100</f>
        <v>109.25642008432351</v>
      </c>
      <c r="O215" s="449">
        <f>O76+O81+O85+O90</f>
        <v>16425</v>
      </c>
      <c r="P215" s="352">
        <f>O215/O214*100</f>
        <v>96.368223421732</v>
      </c>
      <c r="Q215" s="142"/>
    </row>
    <row r="216" spans="2:17" ht="14.25" customHeight="1">
      <c r="B216" s="450" t="s">
        <v>107</v>
      </c>
      <c r="C216" s="451">
        <f>C94+C99+C103+C108</f>
        <v>208388</v>
      </c>
      <c r="D216" s="452">
        <f>C216/C215*100</f>
        <v>99.09459228120897</v>
      </c>
      <c r="E216" s="453">
        <f>E94+E99+E103+E108</f>
        <v>131956</v>
      </c>
      <c r="F216" s="452">
        <f>E216/E215*100</f>
        <v>99.56463673198374</v>
      </c>
      <c r="G216" s="451">
        <f>G94+G99+G103+G108</f>
        <v>1193</v>
      </c>
      <c r="H216" s="452">
        <f>G216/G215*100</f>
        <v>97.78688524590164</v>
      </c>
      <c r="I216" s="451">
        <f>I94+I99+I103+I108</f>
        <v>4584</v>
      </c>
      <c r="J216" s="452">
        <f>I216/I215*100</f>
        <v>141.61260426320666</v>
      </c>
      <c r="K216" s="451">
        <f>K94+K99+K103+K108</f>
        <v>64473</v>
      </c>
      <c r="L216" s="452">
        <f>K216/K215*100</f>
        <v>95.37284951406045</v>
      </c>
      <c r="M216" s="451">
        <f>M94+M99+M103+M108</f>
        <v>6182</v>
      </c>
      <c r="N216" s="452">
        <f>M216/M215*100</f>
        <v>108.43711629538677</v>
      </c>
      <c r="O216" s="454">
        <f>O94+O99+O103+O108</f>
        <v>14330</v>
      </c>
      <c r="P216" s="455">
        <f>O216/O215*100</f>
        <v>87.24505327245053</v>
      </c>
      <c r="Q216" s="142"/>
    </row>
    <row r="217" spans="2:21" ht="14.25" customHeight="1">
      <c r="B217" s="265" t="s">
        <v>129</v>
      </c>
      <c r="C217" s="266">
        <f>C112+C117+C121+C126</f>
        <v>206102</v>
      </c>
      <c r="D217" s="267">
        <f>C217/C216*100</f>
        <v>98.90300785073997</v>
      </c>
      <c r="E217" s="268">
        <f>E112+E117+E121+E126</f>
        <v>131087</v>
      </c>
      <c r="F217" s="267">
        <f>E217/E216*100</f>
        <v>99.34144714904969</v>
      </c>
      <c r="G217" s="266">
        <f>G112+G117+G121+G126</f>
        <v>1057</v>
      </c>
      <c r="H217" s="267">
        <f>G217/G216*100</f>
        <v>88.60016764459347</v>
      </c>
      <c r="I217" s="266">
        <f>I112+I117+I121+I126</f>
        <v>3095</v>
      </c>
      <c r="J217" s="267">
        <f>I217/I216*100</f>
        <v>67.5174520069808</v>
      </c>
      <c r="K217" s="266">
        <f>K112+K117+K121+K126</f>
        <v>61479</v>
      </c>
      <c r="L217" s="267">
        <f>K217/K216*100</f>
        <v>95.35619561676981</v>
      </c>
      <c r="M217" s="266">
        <f>M112+M117+M121+M126</f>
        <v>9384</v>
      </c>
      <c r="N217" s="267">
        <f>M217/M216*100</f>
        <v>151.79553542542868</v>
      </c>
      <c r="O217" s="268">
        <f>O112+O117+O121+O126</f>
        <v>15012</v>
      </c>
      <c r="P217" s="357">
        <f>O217/O216*100</f>
        <v>104.7592463363573</v>
      </c>
      <c r="Q217" s="142"/>
      <c r="U217" s="272"/>
    </row>
    <row r="218" spans="2:17" ht="14.25" customHeight="1">
      <c r="B218" s="269" t="s">
        <v>149</v>
      </c>
      <c r="C218" s="270">
        <v>198866</v>
      </c>
      <c r="D218" s="371">
        <v>96.48911703913596</v>
      </c>
      <c r="E218" s="370">
        <v>119486</v>
      </c>
      <c r="F218" s="271">
        <v>91.15015218900425</v>
      </c>
      <c r="G218" s="270">
        <v>1051</v>
      </c>
      <c r="H218" s="271">
        <v>99.43235572374645</v>
      </c>
      <c r="I218" s="270">
        <v>3483</v>
      </c>
      <c r="J218" s="271">
        <v>112.53634894991922</v>
      </c>
      <c r="K218" s="270">
        <v>65491</v>
      </c>
      <c r="L218" s="271">
        <v>106.52580555962199</v>
      </c>
      <c r="M218" s="270">
        <v>9355</v>
      </c>
      <c r="N218" s="371">
        <v>99.69096334185849</v>
      </c>
      <c r="O218" s="370">
        <v>15701</v>
      </c>
      <c r="P218" s="358">
        <v>104.5896616040501</v>
      </c>
      <c r="Q218" s="142"/>
    </row>
    <row r="219" spans="2:17" ht="14.25" customHeight="1">
      <c r="B219" s="373" t="s">
        <v>176</v>
      </c>
      <c r="C219" s="372">
        <v>210067</v>
      </c>
      <c r="D219" s="264">
        <v>105.63243591161888</v>
      </c>
      <c r="E219" s="368">
        <v>122652</v>
      </c>
      <c r="F219" s="369">
        <v>102.6496828080277</v>
      </c>
      <c r="G219" s="372">
        <v>910</v>
      </c>
      <c r="H219" s="369">
        <v>86.58420551855376</v>
      </c>
      <c r="I219" s="372">
        <v>3065</v>
      </c>
      <c r="J219" s="369">
        <v>87.99885156474303</v>
      </c>
      <c r="K219" s="372">
        <v>73952</v>
      </c>
      <c r="L219" s="369">
        <v>112.91933242735644</v>
      </c>
      <c r="M219" s="372">
        <v>9488</v>
      </c>
      <c r="N219" s="264">
        <v>101.42169962586851</v>
      </c>
      <c r="O219" s="368">
        <v>15941</v>
      </c>
      <c r="P219" s="369">
        <v>101.52856505955035</v>
      </c>
      <c r="Q219" s="142"/>
    </row>
    <row r="220" spans="2:17" ht="14.25" customHeight="1">
      <c r="B220" s="512" t="s">
        <v>196</v>
      </c>
      <c r="C220" s="481">
        <f>+C166+C171+C175+C180</f>
        <v>210943</v>
      </c>
      <c r="D220" s="482">
        <f>C220/C219*100</f>
        <v>100.4170098111555</v>
      </c>
      <c r="E220" s="483">
        <f>+E166+E171+E175+E180</f>
        <v>118335</v>
      </c>
      <c r="F220" s="484">
        <f>E220/E219*100</f>
        <v>96.48028568633205</v>
      </c>
      <c r="G220" s="481">
        <f>+G166+G171+G175+G180</f>
        <v>832</v>
      </c>
      <c r="H220" s="485">
        <f>G220/G219*100</f>
        <v>91.42857142857143</v>
      </c>
      <c r="I220" s="481">
        <f>+I166+I171+I175+I180</f>
        <v>4427</v>
      </c>
      <c r="J220" s="485">
        <f>I220/I219*100</f>
        <v>144.43719412724306</v>
      </c>
      <c r="K220" s="481">
        <f>+K166+K171+K175+K180</f>
        <v>78430</v>
      </c>
      <c r="L220" s="485">
        <f>K220/K219*100</f>
        <v>106.05527909995673</v>
      </c>
      <c r="M220" s="481">
        <f>+M166+M171+M175+M180</f>
        <v>8919</v>
      </c>
      <c r="N220" s="482">
        <f>M220/M219*100</f>
        <v>94.00295109612141</v>
      </c>
      <c r="O220" s="483">
        <f>+O166+O171+O175+O180</f>
        <v>16425</v>
      </c>
      <c r="P220" s="485">
        <f>O220/O219*100</f>
        <v>103.03619597264915</v>
      </c>
      <c r="Q220" s="142"/>
    </row>
    <row r="221" spans="2:17" ht="14.25" customHeight="1">
      <c r="B221" s="576" t="s">
        <v>222</v>
      </c>
      <c r="C221" s="570">
        <v>224220</v>
      </c>
      <c r="D221" s="571">
        <v>106.29411736819898</v>
      </c>
      <c r="E221" s="572">
        <v>114638</v>
      </c>
      <c r="F221" s="573">
        <v>96.87581865044154</v>
      </c>
      <c r="G221" s="570">
        <v>768</v>
      </c>
      <c r="H221" s="574">
        <v>92.3076923076923</v>
      </c>
      <c r="I221" s="570">
        <v>2688</v>
      </c>
      <c r="J221" s="574">
        <v>60.71831940365936</v>
      </c>
      <c r="K221" s="570">
        <v>96459</v>
      </c>
      <c r="L221" s="574">
        <v>122.98737727910239</v>
      </c>
      <c r="M221" s="570">
        <v>9667</v>
      </c>
      <c r="N221" s="571">
        <v>108.38659042493552</v>
      </c>
      <c r="O221" s="575">
        <v>16967</v>
      </c>
      <c r="P221" s="574">
        <v>103.29984779299848</v>
      </c>
      <c r="Q221" s="142"/>
    </row>
    <row r="222" spans="8:18" ht="14.25">
      <c r="H222" s="147" t="s">
        <v>59</v>
      </c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</row>
    <row r="223" ht="14.25">
      <c r="H223" s="142"/>
    </row>
    <row r="224" ht="14.25">
      <c r="E224" s="142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yamazaki</cp:lastModifiedBy>
  <cp:lastPrinted>2018-11-09T04:32:34Z</cp:lastPrinted>
  <dcterms:created xsi:type="dcterms:W3CDTF">2001-04-23T00:24:46Z</dcterms:created>
  <dcterms:modified xsi:type="dcterms:W3CDTF">2019-01-18T06:29:54Z</dcterms:modified>
  <cp:category/>
  <cp:version/>
  <cp:contentType/>
  <cp:contentStatus/>
</cp:coreProperties>
</file>