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7" windowWidth="14957" windowHeight="9454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  <sheet name="2000" sheetId="25" r:id="rId25"/>
    <sheet name="1999" sheetId="26" r:id="rId26"/>
    <sheet name="1998" sheetId="27" r:id="rId27"/>
    <sheet name="1997" sheetId="28" r:id="rId28"/>
    <sheet name="1996" sheetId="29" r:id="rId29"/>
    <sheet name="1995" sheetId="30" r:id="rId30"/>
    <sheet name="1994" sheetId="31" r:id="rId31"/>
    <sheet name="1993" sheetId="32" r:id="rId32"/>
  </sheets>
  <definedNames/>
  <calcPr fullCalcOnLoad="1"/>
</workbook>
</file>

<file path=xl/sharedStrings.xml><?xml version="1.0" encoding="utf-8"?>
<sst xmlns="http://schemas.openxmlformats.org/spreadsheetml/2006/main" count="1011" uniqueCount="133">
  <si>
    <t>２００１年ＭＭＡモノマー需給実績</t>
  </si>
  <si>
    <t>(単位：トン)</t>
  </si>
  <si>
    <t>生産</t>
  </si>
  <si>
    <t>前年比</t>
  </si>
  <si>
    <t>出荷</t>
  </si>
  <si>
    <t>在庫</t>
  </si>
  <si>
    <t>国内</t>
  </si>
  <si>
    <t>輸出</t>
  </si>
  <si>
    <t>計</t>
  </si>
  <si>
    <t>2000年</t>
  </si>
  <si>
    <t>2月</t>
  </si>
  <si>
    <t>3月</t>
  </si>
  <si>
    <t>1～3月</t>
  </si>
  <si>
    <t>4月</t>
  </si>
  <si>
    <t>5月</t>
  </si>
  <si>
    <t>6月</t>
  </si>
  <si>
    <t>4～6月</t>
  </si>
  <si>
    <t>1～6月</t>
  </si>
  <si>
    <t>7月</t>
  </si>
  <si>
    <t>8月</t>
  </si>
  <si>
    <t>9月</t>
  </si>
  <si>
    <t>7～9月</t>
  </si>
  <si>
    <t>10月</t>
  </si>
  <si>
    <t>11月</t>
  </si>
  <si>
    <t>12月</t>
  </si>
  <si>
    <t>10～12月</t>
  </si>
  <si>
    <t>７～12月</t>
  </si>
  <si>
    <t>2001年</t>
  </si>
  <si>
    <t>（石油化学工業協会メタクリル委員会）</t>
  </si>
  <si>
    <t>２００２年ＭＭＡモノマー需給実績</t>
  </si>
  <si>
    <t>2001年</t>
  </si>
  <si>
    <t>2002年</t>
  </si>
  <si>
    <t>2002年</t>
  </si>
  <si>
    <t>２００３年ＭＭＡモノマー需給実績</t>
  </si>
  <si>
    <t>１９９９年ＭＭＡモノマー需給実績</t>
  </si>
  <si>
    <t>(単位：トン)</t>
  </si>
  <si>
    <t>生産</t>
  </si>
  <si>
    <t>前年比</t>
  </si>
  <si>
    <t>内販</t>
  </si>
  <si>
    <t>輸出</t>
  </si>
  <si>
    <t>1998年</t>
  </si>
  <si>
    <t>2月</t>
  </si>
  <si>
    <t>3月</t>
  </si>
  <si>
    <t>1～3月</t>
  </si>
  <si>
    <t>4月</t>
  </si>
  <si>
    <t>5月</t>
  </si>
  <si>
    <t>6月</t>
  </si>
  <si>
    <t>4～6月</t>
  </si>
  <si>
    <t>1～6月</t>
  </si>
  <si>
    <t>7月</t>
  </si>
  <si>
    <t>8月</t>
  </si>
  <si>
    <t>9月</t>
  </si>
  <si>
    <t>7～9月</t>
  </si>
  <si>
    <t>10月</t>
  </si>
  <si>
    <t>11月</t>
  </si>
  <si>
    <t>12月</t>
  </si>
  <si>
    <t>10～12月</t>
  </si>
  <si>
    <t>７～12月</t>
  </si>
  <si>
    <t>1999年</t>
  </si>
  <si>
    <t>(日本メタアクリル樹脂協会)</t>
  </si>
  <si>
    <t>１９９８年ＭＭＡモノマー需給実績</t>
  </si>
  <si>
    <t>1997年</t>
  </si>
  <si>
    <t>１９９７年ＭＭＡモノマー需給実績</t>
  </si>
  <si>
    <t>1996年</t>
  </si>
  <si>
    <t>１９９６年ＭＭＡモノマー需給実績</t>
  </si>
  <si>
    <t>1995年</t>
  </si>
  <si>
    <t>１９９５年ＭＭＡモノマー需給実績</t>
  </si>
  <si>
    <t>1994年</t>
  </si>
  <si>
    <t>１９９４年ＭＭＡモノマー需給実績</t>
  </si>
  <si>
    <t>1993年</t>
  </si>
  <si>
    <t>１９９３年ＭＭＡモノマー需給実績</t>
  </si>
  <si>
    <t>1992年</t>
  </si>
  <si>
    <t>2003年</t>
  </si>
  <si>
    <t>２００４年ＭＭＡモノマー需給実績</t>
  </si>
  <si>
    <t>2004年</t>
  </si>
  <si>
    <t>２０００年ＭＭＡモノマー需給実績</t>
  </si>
  <si>
    <t>1999年</t>
  </si>
  <si>
    <t>２００５年ＭＭＡモノマー需給実績</t>
  </si>
  <si>
    <t>2005年</t>
  </si>
  <si>
    <t>2005年</t>
  </si>
  <si>
    <t>2006年</t>
  </si>
  <si>
    <t>２００６年ＭＭＡモノマー需給実績</t>
  </si>
  <si>
    <t>2006年</t>
  </si>
  <si>
    <t>2007年</t>
  </si>
  <si>
    <t>２００７年ＭＭＡモノマー需給実績</t>
  </si>
  <si>
    <t>2008年</t>
  </si>
  <si>
    <t>２００８年ＭＭＡモノマー需給実績</t>
  </si>
  <si>
    <t>２００９年ＭＭＡモノマー需給実績</t>
  </si>
  <si>
    <t>2008年</t>
  </si>
  <si>
    <t>2009年</t>
  </si>
  <si>
    <t>2009年</t>
  </si>
  <si>
    <t>２０１０年ＭＭＡモノマー需給実績</t>
  </si>
  <si>
    <t>2010年</t>
  </si>
  <si>
    <t>２０１１年ＭＭＡモノマー需給実績</t>
  </si>
  <si>
    <t>2011年</t>
  </si>
  <si>
    <t>1月</t>
  </si>
  <si>
    <t>2011年</t>
  </si>
  <si>
    <t>２０１２年ＭＭＡモノマー需給実績</t>
  </si>
  <si>
    <t>2012年</t>
  </si>
  <si>
    <t>２０１３年ＭＭＡモノマー需給実績</t>
  </si>
  <si>
    <t>2013年</t>
  </si>
  <si>
    <t>２０１４年ＭＭＡモノマー需給実績</t>
  </si>
  <si>
    <t>2013年</t>
  </si>
  <si>
    <t>2014年</t>
  </si>
  <si>
    <t>2014年</t>
  </si>
  <si>
    <t>2015年</t>
  </si>
  <si>
    <t>２０１５年ＭＭＡモノマー需給実績</t>
  </si>
  <si>
    <t>-</t>
  </si>
  <si>
    <t>２０１６年ＭＭＡモノマー需給実績</t>
  </si>
  <si>
    <t>2016年</t>
  </si>
  <si>
    <t>2016年</t>
  </si>
  <si>
    <t>2017年</t>
  </si>
  <si>
    <t>２０１７年ＭＭＡモノマー需給実績</t>
  </si>
  <si>
    <t>2017年</t>
  </si>
  <si>
    <t>2018年</t>
  </si>
  <si>
    <t>２０１８年ＭＭＡモノマー需給実績</t>
  </si>
  <si>
    <t>2018年</t>
  </si>
  <si>
    <t>２０１９年ＭＭＡモノマー需給実績</t>
  </si>
  <si>
    <t>2019年</t>
  </si>
  <si>
    <t>2019年</t>
  </si>
  <si>
    <r>
      <t>20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</si>
  <si>
    <t>２０２０年ＭＭＡモノマー需給実績</t>
  </si>
  <si>
    <t>2020年</t>
  </si>
  <si>
    <r>
      <t>20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</si>
  <si>
    <t>２０２１年ＭＭＡモノマー需給実績</t>
  </si>
  <si>
    <t>２０２２年ＭＭＡモノマー需給実績</t>
  </si>
  <si>
    <t>2021年</t>
  </si>
  <si>
    <r>
      <t>2022</t>
    </r>
    <r>
      <rPr>
        <sz val="11"/>
        <rFont val="ＭＳ Ｐゴシック"/>
        <family val="3"/>
      </rPr>
      <t>年</t>
    </r>
  </si>
  <si>
    <t>２０２３年ＭＭＡモノマー需給実績</t>
  </si>
  <si>
    <t>2022年</t>
  </si>
  <si>
    <r>
      <t>2023</t>
    </r>
    <r>
      <rPr>
        <sz val="11"/>
        <rFont val="ＭＳ Ｐゴシック"/>
        <family val="3"/>
      </rPr>
      <t>年</t>
    </r>
  </si>
  <si>
    <t>2023年</t>
  </si>
  <si>
    <t>２０２４年ＭＭＡモノマー需給実績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</si>
</sst>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_ "/>
    <numFmt numFmtId="193" formatCode="0.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39">
    <font>
      <sz val="11"/>
      <name val="ＭＳ Ｐゴシック"/>
      <family val="3"/>
    </font>
    <font>
      <b/>
      <u val="single"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31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192" fontId="0" fillId="0" borderId="14" xfId="0" applyNumberForma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3" fontId="0" fillId="0" borderId="16" xfId="0" applyNumberFormat="1" applyBorder="1" applyAlignment="1">
      <alignment horizontal="right"/>
    </xf>
    <xf numFmtId="192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/>
    </xf>
    <xf numFmtId="193" fontId="0" fillId="0" borderId="15" xfId="0" applyNumberFormat="1" applyBorder="1" applyAlignment="1">
      <alignment/>
    </xf>
    <xf numFmtId="192" fontId="0" fillId="0" borderId="17" xfId="0" applyNumberFormat="1" applyBorder="1" applyAlignment="1">
      <alignment/>
    </xf>
    <xf numFmtId="14" fontId="0" fillId="0" borderId="18" xfId="0" applyNumberFormat="1" applyBorder="1" applyAlignment="1">
      <alignment horizontal="right"/>
    </xf>
    <xf numFmtId="192" fontId="0" fillId="0" borderId="19" xfId="0" applyNumberFormat="1" applyBorder="1" applyAlignment="1">
      <alignment horizontal="right"/>
    </xf>
    <xf numFmtId="193" fontId="0" fillId="0" borderId="20" xfId="0" applyNumberFormat="1" applyBorder="1" applyAlignment="1">
      <alignment horizontal="right"/>
    </xf>
    <xf numFmtId="193" fontId="0" fillId="0" borderId="21" xfId="0" applyNumberFormat="1" applyBorder="1" applyAlignment="1">
      <alignment horizontal="right"/>
    </xf>
    <xf numFmtId="192" fontId="0" fillId="0" borderId="21" xfId="0" applyNumberFormat="1" applyBorder="1" applyAlignment="1">
      <alignment horizontal="right"/>
    </xf>
    <xf numFmtId="38" fontId="0" fillId="0" borderId="21" xfId="0" applyNumberFormat="1" applyBorder="1" applyAlignment="1">
      <alignment/>
    </xf>
    <xf numFmtId="193" fontId="0" fillId="0" borderId="20" xfId="0" applyNumberFormat="1" applyBorder="1" applyAlignment="1">
      <alignment/>
    </xf>
    <xf numFmtId="192" fontId="0" fillId="0" borderId="22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3" xfId="0" applyBorder="1" applyAlignment="1">
      <alignment/>
    </xf>
    <xf numFmtId="192" fontId="0" fillId="0" borderId="24" xfId="0" applyNumberFormat="1" applyBorder="1" applyAlignment="1">
      <alignment horizontal="right"/>
    </xf>
    <xf numFmtId="193" fontId="0" fillId="0" borderId="25" xfId="0" applyNumberFormat="1" applyBorder="1" applyAlignment="1">
      <alignment horizontal="right"/>
    </xf>
    <xf numFmtId="193" fontId="0" fillId="0" borderId="26" xfId="0" applyNumberFormat="1" applyBorder="1" applyAlignment="1">
      <alignment horizontal="right"/>
    </xf>
    <xf numFmtId="192" fontId="0" fillId="0" borderId="26" xfId="0" applyNumberFormat="1" applyBorder="1" applyAlignment="1">
      <alignment horizontal="right"/>
    </xf>
    <xf numFmtId="193" fontId="0" fillId="0" borderId="25" xfId="0" applyNumberFormat="1" applyBorder="1" applyAlignment="1">
      <alignment/>
    </xf>
    <xf numFmtId="192" fontId="0" fillId="0" borderId="27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38" fontId="0" fillId="0" borderId="28" xfId="0" applyNumberFormat="1" applyBorder="1" applyAlignment="1">
      <alignment/>
    </xf>
    <xf numFmtId="193" fontId="0" fillId="0" borderId="29" xfId="0" applyNumberFormat="1" applyBorder="1" applyAlignment="1">
      <alignment horizontal="right"/>
    </xf>
    <xf numFmtId="0" fontId="1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/>
    </xf>
    <xf numFmtId="192" fontId="0" fillId="0" borderId="34" xfId="0" applyNumberFormat="1" applyBorder="1" applyAlignment="1">
      <alignment horizontal="right"/>
    </xf>
    <xf numFmtId="193" fontId="0" fillId="0" borderId="35" xfId="0" applyNumberFormat="1" applyBorder="1" applyAlignment="1">
      <alignment horizontal="right"/>
    </xf>
    <xf numFmtId="192" fontId="0" fillId="0" borderId="36" xfId="0" applyNumberFormat="1" applyBorder="1" applyAlignment="1">
      <alignment horizontal="right"/>
    </xf>
    <xf numFmtId="193" fontId="0" fillId="0" borderId="37" xfId="0" applyNumberFormat="1" applyBorder="1" applyAlignment="1">
      <alignment horizontal="right"/>
    </xf>
    <xf numFmtId="14" fontId="0" fillId="0" borderId="38" xfId="0" applyNumberFormat="1" applyBorder="1" applyAlignment="1">
      <alignment horizontal="right"/>
    </xf>
    <xf numFmtId="192" fontId="0" fillId="0" borderId="39" xfId="0" applyNumberFormat="1" applyBorder="1" applyAlignment="1">
      <alignment horizontal="right"/>
    </xf>
    <xf numFmtId="193" fontId="0" fillId="0" borderId="40" xfId="0" applyNumberFormat="1" applyBorder="1" applyAlignment="1">
      <alignment horizontal="right"/>
    </xf>
    <xf numFmtId="192" fontId="0" fillId="0" borderId="41" xfId="0" applyNumberFormat="1" applyBorder="1" applyAlignment="1">
      <alignment horizontal="right"/>
    </xf>
    <xf numFmtId="193" fontId="0" fillId="0" borderId="42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92" fontId="0" fillId="0" borderId="28" xfId="0" applyNumberFormat="1" applyBorder="1" applyAlignment="1">
      <alignment horizontal="right"/>
    </xf>
    <xf numFmtId="0" fontId="0" fillId="0" borderId="43" xfId="0" applyBorder="1" applyAlignment="1">
      <alignment horizontal="right"/>
    </xf>
    <xf numFmtId="192" fontId="0" fillId="0" borderId="44" xfId="0" applyNumberFormat="1" applyBorder="1" applyAlignment="1">
      <alignment horizontal="right"/>
    </xf>
    <xf numFmtId="193" fontId="0" fillId="0" borderId="45" xfId="0" applyNumberFormat="1" applyBorder="1" applyAlignment="1">
      <alignment horizontal="right"/>
    </xf>
    <xf numFmtId="192" fontId="0" fillId="0" borderId="46" xfId="0" applyNumberFormat="1" applyBorder="1" applyAlignment="1">
      <alignment horizontal="right"/>
    </xf>
    <xf numFmtId="193" fontId="0" fillId="0" borderId="47" xfId="0" applyNumberFormat="1" applyBorder="1" applyAlignment="1">
      <alignment horizontal="right"/>
    </xf>
    <xf numFmtId="0" fontId="0" fillId="0" borderId="48" xfId="0" applyBorder="1" applyAlignment="1">
      <alignment/>
    </xf>
    <xf numFmtId="192" fontId="0" fillId="0" borderId="49" xfId="0" applyNumberFormat="1" applyBorder="1" applyAlignment="1">
      <alignment horizontal="right"/>
    </xf>
    <xf numFmtId="193" fontId="0" fillId="0" borderId="50" xfId="0" applyNumberFormat="1" applyBorder="1" applyAlignment="1">
      <alignment horizontal="right"/>
    </xf>
    <xf numFmtId="192" fontId="0" fillId="0" borderId="51" xfId="0" applyNumberFormat="1" applyBorder="1" applyAlignment="1">
      <alignment horizontal="right"/>
    </xf>
    <xf numFmtId="193" fontId="0" fillId="0" borderId="52" xfId="0" applyNumberFormat="1" applyBorder="1" applyAlignment="1">
      <alignment horizontal="right"/>
    </xf>
    <xf numFmtId="38" fontId="0" fillId="0" borderId="26" xfId="0" applyNumberFormat="1" applyBorder="1" applyAlignment="1">
      <alignment/>
    </xf>
    <xf numFmtId="38" fontId="0" fillId="0" borderId="16" xfId="0" applyNumberFormat="1" applyBorder="1" applyAlignment="1">
      <alignment horizontal="right" vertical="center"/>
    </xf>
    <xf numFmtId="193" fontId="0" fillId="0" borderId="15" xfId="0" applyNumberFormat="1" applyBorder="1" applyAlignment="1">
      <alignment horizontal="right" vertical="center"/>
    </xf>
    <xf numFmtId="192" fontId="0" fillId="0" borderId="19" xfId="0" applyNumberFormat="1" applyFont="1" applyBorder="1" applyAlignment="1">
      <alignment horizontal="right"/>
    </xf>
    <xf numFmtId="193" fontId="0" fillId="0" borderId="21" xfId="0" applyNumberFormat="1" applyFont="1" applyBorder="1" applyAlignment="1">
      <alignment horizontal="right"/>
    </xf>
    <xf numFmtId="192" fontId="0" fillId="0" borderId="21" xfId="0" applyNumberFormat="1" applyFont="1" applyBorder="1" applyAlignment="1">
      <alignment horizontal="right"/>
    </xf>
    <xf numFmtId="38" fontId="0" fillId="0" borderId="28" xfId="0" applyNumberFormat="1" applyFont="1" applyBorder="1" applyAlignment="1">
      <alignment/>
    </xf>
    <xf numFmtId="193" fontId="0" fillId="0" borderId="20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/>
    </xf>
    <xf numFmtId="192" fontId="0" fillId="0" borderId="28" xfId="0" applyNumberFormat="1" applyFont="1" applyBorder="1" applyAlignment="1">
      <alignment horizontal="right"/>
    </xf>
    <xf numFmtId="0" fontId="0" fillId="0" borderId="0" xfId="51" applyAlignment="1">
      <alignment horizontal="right" vertical="center"/>
      <protection/>
    </xf>
    <xf numFmtId="0" fontId="0" fillId="0" borderId="0" xfId="51">
      <alignment/>
      <protection/>
    </xf>
    <xf numFmtId="0" fontId="0" fillId="0" borderId="10" xfId="51" applyBorder="1" applyAlignment="1">
      <alignment horizontal="center" vertical="center"/>
      <protection/>
    </xf>
    <xf numFmtId="0" fontId="0" fillId="0" borderId="11" xfId="51" applyBorder="1" applyAlignment="1">
      <alignment horizontal="center" vertical="center"/>
      <protection/>
    </xf>
    <xf numFmtId="0" fontId="0" fillId="0" borderId="11" xfId="51" applyFill="1" applyBorder="1" applyAlignment="1">
      <alignment horizontal="center" vertical="center"/>
      <protection/>
    </xf>
    <xf numFmtId="0" fontId="0" fillId="0" borderId="12" xfId="51" applyFill="1" applyBorder="1" applyAlignment="1">
      <alignment horizontal="center" vertical="center"/>
      <protection/>
    </xf>
    <xf numFmtId="0" fontId="0" fillId="0" borderId="13" xfId="51" applyBorder="1">
      <alignment/>
      <protection/>
    </xf>
    <xf numFmtId="192" fontId="0" fillId="0" borderId="14" xfId="51" applyNumberFormat="1" applyBorder="1" applyAlignment="1">
      <alignment horizontal="right"/>
      <protection/>
    </xf>
    <xf numFmtId="193" fontId="0" fillId="0" borderId="15" xfId="51" applyNumberFormat="1" applyBorder="1" applyAlignment="1">
      <alignment horizontal="right"/>
      <protection/>
    </xf>
    <xf numFmtId="193" fontId="0" fillId="0" borderId="16" xfId="51" applyNumberFormat="1" applyBorder="1" applyAlignment="1">
      <alignment horizontal="right"/>
      <protection/>
    </xf>
    <xf numFmtId="192" fontId="0" fillId="0" borderId="16" xfId="51" applyNumberFormat="1" applyBorder="1" applyAlignment="1">
      <alignment horizontal="right"/>
      <protection/>
    </xf>
    <xf numFmtId="38" fontId="0" fillId="0" borderId="16" xfId="51" applyNumberFormat="1" applyBorder="1" applyAlignment="1">
      <alignment horizontal="right" vertical="center"/>
      <protection/>
    </xf>
    <xf numFmtId="193" fontId="0" fillId="0" borderId="15" xfId="51" applyNumberFormat="1" applyBorder="1" applyAlignment="1">
      <alignment horizontal="right" vertical="center"/>
      <protection/>
    </xf>
    <xf numFmtId="192" fontId="0" fillId="0" borderId="17" xfId="51" applyNumberFormat="1" applyBorder="1">
      <alignment/>
      <protection/>
    </xf>
    <xf numFmtId="0" fontId="0" fillId="0" borderId="18" xfId="51" applyBorder="1" applyAlignment="1">
      <alignment horizontal="right"/>
      <protection/>
    </xf>
    <xf numFmtId="192" fontId="0" fillId="0" borderId="19" xfId="51" applyNumberFormat="1" applyBorder="1" applyAlignment="1">
      <alignment horizontal="right"/>
      <protection/>
    </xf>
    <xf numFmtId="193" fontId="0" fillId="0" borderId="20" xfId="51" applyNumberFormat="1" applyBorder="1" applyAlignment="1">
      <alignment horizontal="right"/>
      <protection/>
    </xf>
    <xf numFmtId="193" fontId="0" fillId="0" borderId="21" xfId="51" applyNumberFormat="1" applyFont="1" applyBorder="1" applyAlignment="1">
      <alignment horizontal="right"/>
      <protection/>
    </xf>
    <xf numFmtId="192" fontId="0" fillId="0" borderId="21" xfId="51" applyNumberFormat="1" applyFont="1" applyBorder="1" applyAlignment="1">
      <alignment horizontal="right"/>
      <protection/>
    </xf>
    <xf numFmtId="38" fontId="0" fillId="0" borderId="28" xfId="51" applyNumberFormat="1" applyFont="1" applyBorder="1">
      <alignment/>
      <protection/>
    </xf>
    <xf numFmtId="193" fontId="0" fillId="0" borderId="20" xfId="51" applyNumberFormat="1" applyFont="1" applyBorder="1" applyAlignment="1">
      <alignment horizontal="right"/>
      <protection/>
    </xf>
    <xf numFmtId="192" fontId="0" fillId="0" borderId="22" xfId="51" applyNumberFormat="1" applyBorder="1">
      <alignment/>
      <protection/>
    </xf>
    <xf numFmtId="38" fontId="0" fillId="0" borderId="21" xfId="51" applyNumberFormat="1" applyFont="1" applyBorder="1">
      <alignment/>
      <protection/>
    </xf>
    <xf numFmtId="192" fontId="0" fillId="0" borderId="28" xfId="51" applyNumberFormat="1" applyFont="1" applyBorder="1" applyAlignment="1">
      <alignment horizontal="right"/>
      <protection/>
    </xf>
    <xf numFmtId="192" fontId="0" fillId="0" borderId="21" xfId="51" applyNumberFormat="1" applyBorder="1" applyAlignment="1">
      <alignment horizontal="right"/>
      <protection/>
    </xf>
    <xf numFmtId="193" fontId="0" fillId="0" borderId="21" xfId="51" applyNumberFormat="1" applyBorder="1" applyAlignment="1">
      <alignment horizontal="right"/>
      <protection/>
    </xf>
    <xf numFmtId="38" fontId="0" fillId="0" borderId="21" xfId="51" applyNumberFormat="1" applyBorder="1">
      <alignment/>
      <protection/>
    </xf>
    <xf numFmtId="193" fontId="0" fillId="0" borderId="20" xfId="51" applyNumberFormat="1" applyBorder="1">
      <alignment/>
      <protection/>
    </xf>
    <xf numFmtId="0" fontId="0" fillId="0" borderId="23" xfId="51" applyBorder="1">
      <alignment/>
      <protection/>
    </xf>
    <xf numFmtId="192" fontId="0" fillId="0" borderId="24" xfId="51" applyNumberFormat="1" applyBorder="1" applyAlignment="1">
      <alignment horizontal="right"/>
      <protection/>
    </xf>
    <xf numFmtId="193" fontId="0" fillId="0" borderId="25" xfId="51" applyNumberFormat="1" applyBorder="1" applyAlignment="1">
      <alignment horizontal="right"/>
      <protection/>
    </xf>
    <xf numFmtId="193" fontId="0" fillId="0" borderId="26" xfId="51" applyNumberFormat="1" applyBorder="1" applyAlignment="1">
      <alignment horizontal="right"/>
      <protection/>
    </xf>
    <xf numFmtId="192" fontId="0" fillId="0" borderId="26" xfId="51" applyNumberFormat="1" applyBorder="1" applyAlignment="1">
      <alignment horizontal="right"/>
      <protection/>
    </xf>
    <xf numFmtId="193" fontId="0" fillId="0" borderId="25" xfId="51" applyNumberFormat="1" applyBorder="1">
      <alignment/>
      <protection/>
    </xf>
    <xf numFmtId="192" fontId="0" fillId="0" borderId="27" xfId="51" applyNumberFormat="1" applyBorder="1">
      <alignment/>
      <protection/>
    </xf>
    <xf numFmtId="0" fontId="0" fillId="0" borderId="0" xfId="51" applyBorder="1" applyAlignment="1">
      <alignment horizontal="center" vertical="center"/>
      <protection/>
    </xf>
    <xf numFmtId="0" fontId="0" fillId="0" borderId="23" xfId="51" applyFont="1" applyBorder="1">
      <alignment/>
      <protection/>
    </xf>
    <xf numFmtId="0" fontId="0" fillId="0" borderId="23" xfId="51" applyFont="1" applyBorder="1">
      <alignment/>
      <protection/>
    </xf>
    <xf numFmtId="0" fontId="0" fillId="0" borderId="13" xfId="51" applyFont="1" applyBorder="1">
      <alignment/>
      <protection/>
    </xf>
    <xf numFmtId="0" fontId="1" fillId="0" borderId="53" xfId="51" applyFont="1" applyBorder="1" applyAlignment="1">
      <alignment horizontal="center" vertical="center"/>
      <protection/>
    </xf>
    <xf numFmtId="0" fontId="0" fillId="0" borderId="53" xfId="51" applyBorder="1" applyAlignment="1">
      <alignment/>
      <protection/>
    </xf>
    <xf numFmtId="0" fontId="1" fillId="0" borderId="54" xfId="51" applyFont="1" applyBorder="1" applyAlignment="1">
      <alignment horizontal="center" vertical="center"/>
      <protection/>
    </xf>
    <xf numFmtId="0" fontId="0" fillId="0" borderId="55" xfId="51" applyBorder="1" applyAlignment="1">
      <alignment/>
      <protection/>
    </xf>
    <xf numFmtId="0" fontId="0" fillId="0" borderId="56" xfId="51" applyBorder="1" applyAlignment="1">
      <alignment horizontal="center" vertical="center"/>
      <protection/>
    </xf>
    <xf numFmtId="0" fontId="0" fillId="0" borderId="57" xfId="51" applyBorder="1" applyAlignment="1">
      <alignment horizontal="center" vertical="center"/>
      <protection/>
    </xf>
    <xf numFmtId="0" fontId="0" fillId="0" borderId="58" xfId="51" applyBorder="1" applyAlignment="1">
      <alignment horizontal="center" vertical="center"/>
      <protection/>
    </xf>
    <xf numFmtId="0" fontId="0" fillId="0" borderId="59" xfId="51" applyBorder="1" applyAlignment="1">
      <alignment horizontal="center" vertical="center"/>
      <protection/>
    </xf>
    <xf numFmtId="0" fontId="0" fillId="0" borderId="60" xfId="51" applyBorder="1" applyAlignment="1">
      <alignment horizontal="center" vertical="center"/>
      <protection/>
    </xf>
    <xf numFmtId="0" fontId="0" fillId="0" borderId="61" xfId="51" applyBorder="1" applyAlignment="1">
      <alignment horizontal="center" vertical="center"/>
      <protection/>
    </xf>
    <xf numFmtId="0" fontId="0" fillId="0" borderId="62" xfId="51" applyBorder="1" applyAlignment="1">
      <alignment horizontal="center" vertical="center"/>
      <protection/>
    </xf>
    <xf numFmtId="0" fontId="0" fillId="0" borderId="54" xfId="51" applyFill="1" applyBorder="1" applyAlignment="1">
      <alignment horizontal="center" vertical="center"/>
      <protection/>
    </xf>
    <xf numFmtId="0" fontId="0" fillId="0" borderId="55" xfId="51" applyBorder="1" applyAlignment="1">
      <alignment horizontal="center" vertical="center"/>
      <protection/>
    </xf>
    <xf numFmtId="0" fontId="0" fillId="0" borderId="54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1" fillId="0" borderId="54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標準_Book2" xfId="51"/>
    <cellStyle name="良い" xfId="52"/>
    <cellStyle name="Followed Hyperlink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Currency [0]" xfId="61"/>
    <cellStyle name="Currency" xfId="62"/>
    <cellStyle name="集計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B4" sqref="B4:J8"/>
    </sheetView>
  </sheetViews>
  <sheetFormatPr defaultColWidth="9.00390625" defaultRowHeight="13.5"/>
  <cols>
    <col min="1" max="1" width="10.25390625" style="71" bestFit="1" customWidth="1"/>
    <col min="2" max="16384" width="9.00390625" style="71" customWidth="1"/>
  </cols>
  <sheetData>
    <row r="1" spans="1:10" ht="13.5" thickBot="1">
      <c r="A1" s="109" t="s">
        <v>132</v>
      </c>
      <c r="B1" s="110"/>
      <c r="C1" s="110"/>
      <c r="D1" s="110"/>
      <c r="E1" s="110"/>
      <c r="F1" s="110"/>
      <c r="G1" s="110"/>
      <c r="H1" s="110"/>
      <c r="I1" s="110"/>
      <c r="J1" s="70" t="s">
        <v>1</v>
      </c>
    </row>
    <row r="2" spans="1:10" ht="13.5" thickBot="1">
      <c r="A2" s="111"/>
      <c r="B2" s="113" t="s">
        <v>2</v>
      </c>
      <c r="C2" s="115" t="s">
        <v>3</v>
      </c>
      <c r="D2" s="117" t="s">
        <v>4</v>
      </c>
      <c r="E2" s="118"/>
      <c r="F2" s="118"/>
      <c r="G2" s="118"/>
      <c r="H2" s="118"/>
      <c r="I2" s="119"/>
      <c r="J2" s="120" t="s">
        <v>5</v>
      </c>
    </row>
    <row r="3" spans="1:10" ht="13.5" thickBot="1">
      <c r="A3" s="112"/>
      <c r="B3" s="114"/>
      <c r="C3" s="116"/>
      <c r="D3" s="72" t="s">
        <v>6</v>
      </c>
      <c r="E3" s="73" t="s">
        <v>3</v>
      </c>
      <c r="F3" s="73" t="s">
        <v>7</v>
      </c>
      <c r="G3" s="73" t="s">
        <v>3</v>
      </c>
      <c r="H3" s="74" t="s">
        <v>8</v>
      </c>
      <c r="I3" s="75" t="s">
        <v>3</v>
      </c>
      <c r="J3" s="121"/>
    </row>
    <row r="4" spans="1:10" ht="12.75">
      <c r="A4" s="108" t="s">
        <v>131</v>
      </c>
      <c r="B4" s="77">
        <v>338309</v>
      </c>
      <c r="C4" s="78">
        <f>B4/'2023'!B4</f>
        <v>0.8737815681676129</v>
      </c>
      <c r="D4" s="77">
        <v>99087</v>
      </c>
      <c r="E4" s="79">
        <f>D4/'2023'!D4</f>
        <v>0.8661526761597567</v>
      </c>
      <c r="F4" s="80">
        <v>90226</v>
      </c>
      <c r="G4" s="79">
        <f>F4/'2023'!F4</f>
        <v>1.0720260443895253</v>
      </c>
      <c r="H4" s="81">
        <v>189313</v>
      </c>
      <c r="I4" s="82">
        <f>H4/'2023'!H4</f>
        <v>0.9534152888503901</v>
      </c>
      <c r="J4" s="83"/>
    </row>
    <row r="5" spans="1:10" ht="12.75">
      <c r="A5" s="84" t="s">
        <v>95</v>
      </c>
      <c r="B5" s="85">
        <v>32755</v>
      </c>
      <c r="C5" s="86">
        <f>B5/'2023'!B5</f>
        <v>1.1730053001002723</v>
      </c>
      <c r="D5" s="85">
        <v>7064</v>
      </c>
      <c r="E5" s="86">
        <f>D5/'2023'!D5</f>
        <v>0.9914385964912281</v>
      </c>
      <c r="F5" s="85">
        <v>5077</v>
      </c>
      <c r="G5" s="86">
        <f>F5/'2023'!F5</f>
        <v>0.417619478489759</v>
      </c>
      <c r="H5" s="85">
        <f>++D5+F5</f>
        <v>12141</v>
      </c>
      <c r="I5" s="86">
        <f>H5/'2023'!H5</f>
        <v>0.6296546001452131</v>
      </c>
      <c r="J5" s="91">
        <v>27834</v>
      </c>
    </row>
    <row r="6" spans="1:10" ht="12.75">
      <c r="A6" s="84" t="s">
        <v>10</v>
      </c>
      <c r="B6" s="85">
        <v>28396</v>
      </c>
      <c r="C6" s="86">
        <f>B6/'2023'!B6</f>
        <v>1.0937945379607874</v>
      </c>
      <c r="D6" s="85">
        <v>9018</v>
      </c>
      <c r="E6" s="86">
        <f>D6/'2023'!D6</f>
        <v>1.0662095057933318</v>
      </c>
      <c r="F6" s="85">
        <v>9960</v>
      </c>
      <c r="G6" s="86">
        <f>F6/'2023'!F6</f>
        <v>1.1916726489590812</v>
      </c>
      <c r="H6" s="85">
        <f aca="true" t="shared" si="0" ref="H6:H20">++D6+F6</f>
        <v>18978</v>
      </c>
      <c r="I6" s="86">
        <f>H6/'2023'!H6</f>
        <v>1.1285680304471932</v>
      </c>
      <c r="J6" s="91">
        <v>23730</v>
      </c>
    </row>
    <row r="7" spans="1:10" ht="12.75">
      <c r="A7" s="84" t="s">
        <v>11</v>
      </c>
      <c r="B7" s="85">
        <v>33340</v>
      </c>
      <c r="C7" s="86">
        <f>B7/'2023'!B7</f>
        <v>1.0004200924203324</v>
      </c>
      <c r="D7" s="85">
        <v>12453</v>
      </c>
      <c r="E7" s="86">
        <f>D7/'2023'!D7</f>
        <v>1.332014119157129</v>
      </c>
      <c r="F7" s="85">
        <v>10209</v>
      </c>
      <c r="G7" s="86">
        <f>F7/'2023'!F7</f>
        <v>1.1224848818031885</v>
      </c>
      <c r="H7" s="85">
        <f t="shared" si="0"/>
        <v>22662</v>
      </c>
      <c r="I7" s="86">
        <f>H7/'2023'!H7</f>
        <v>1.2286922576447625</v>
      </c>
      <c r="J7" s="91">
        <v>21715</v>
      </c>
    </row>
    <row r="8" spans="1:10" ht="12.75">
      <c r="A8" s="84" t="s">
        <v>12</v>
      </c>
      <c r="B8" s="85">
        <f>SUM(B5:B7)</f>
        <v>94491</v>
      </c>
      <c r="C8" s="86">
        <f>B8/'2023'!B8</f>
        <v>1.0834757083395443</v>
      </c>
      <c r="D8" s="85">
        <f>SUM(D5:D7)</f>
        <v>28535</v>
      </c>
      <c r="E8" s="86">
        <f>D8/'2023'!D8</f>
        <v>1.1445130755655382</v>
      </c>
      <c r="F8" s="85">
        <f>SUM(F5:F7)</f>
        <v>25246</v>
      </c>
      <c r="G8" s="86">
        <f>F8/'2023'!F8</f>
        <v>0.8526173590003377</v>
      </c>
      <c r="H8" s="85">
        <f t="shared" si="0"/>
        <v>53781</v>
      </c>
      <c r="I8" s="86">
        <f>H8/'2023'!H8</f>
        <v>0.9860474496718126</v>
      </c>
      <c r="J8" s="91"/>
    </row>
    <row r="9" spans="1:10" ht="12.75">
      <c r="A9" s="84" t="s">
        <v>13</v>
      </c>
      <c r="B9" s="85"/>
      <c r="C9" s="86">
        <f>B9/'2023'!B9</f>
        <v>0</v>
      </c>
      <c r="D9" s="85"/>
      <c r="E9" s="86">
        <f>D9/'2023'!D9</f>
        <v>0</v>
      </c>
      <c r="F9" s="85"/>
      <c r="G9" s="86">
        <f>F9/'2023'!F9</f>
        <v>0</v>
      </c>
      <c r="H9" s="85">
        <f t="shared" si="0"/>
        <v>0</v>
      </c>
      <c r="I9" s="86">
        <f>H9/'2023'!H9</f>
        <v>0</v>
      </c>
      <c r="J9" s="91"/>
    </row>
    <row r="10" spans="1:10" ht="12.75">
      <c r="A10" s="84" t="s">
        <v>14</v>
      </c>
      <c r="B10" s="85"/>
      <c r="C10" s="86">
        <f>B10/'2023'!B10</f>
        <v>0</v>
      </c>
      <c r="D10" s="85"/>
      <c r="E10" s="86">
        <f>D10/'2023'!D10</f>
        <v>0</v>
      </c>
      <c r="F10" s="85"/>
      <c r="G10" s="86">
        <f>F10/'2023'!F10</f>
        <v>0</v>
      </c>
      <c r="H10" s="85">
        <f t="shared" si="0"/>
        <v>0</v>
      </c>
      <c r="I10" s="86">
        <f>H10/'2023'!H10</f>
        <v>0</v>
      </c>
      <c r="J10" s="91"/>
    </row>
    <row r="11" spans="1:10" ht="12.75">
      <c r="A11" s="84" t="s">
        <v>15</v>
      </c>
      <c r="B11" s="85"/>
      <c r="C11" s="86">
        <f>B11/'2023'!B11</f>
        <v>0</v>
      </c>
      <c r="D11" s="85"/>
      <c r="E11" s="86">
        <f>D11/'2023'!D11</f>
        <v>0</v>
      </c>
      <c r="F11" s="85"/>
      <c r="G11" s="86">
        <f>F11/'2023'!F11</f>
        <v>0</v>
      </c>
      <c r="H11" s="85">
        <f t="shared" si="0"/>
        <v>0</v>
      </c>
      <c r="I11" s="86">
        <f>H11/'2023'!H11</f>
        <v>0</v>
      </c>
      <c r="J11" s="91"/>
    </row>
    <row r="12" spans="1:10" ht="12.75">
      <c r="A12" s="84" t="s">
        <v>16</v>
      </c>
      <c r="B12" s="85">
        <f>SUM(B9:B11)</f>
        <v>0</v>
      </c>
      <c r="C12" s="86">
        <f>B12/'2023'!B12</f>
        <v>0</v>
      </c>
      <c r="D12" s="85">
        <f>SUM(D9:D11)</f>
        <v>0</v>
      </c>
      <c r="E12" s="86">
        <f>D12/'2023'!D12</f>
        <v>0</v>
      </c>
      <c r="F12" s="85">
        <f>SUM(F9:F11)</f>
        <v>0</v>
      </c>
      <c r="G12" s="86">
        <f>F12/'2023'!F12</f>
        <v>0</v>
      </c>
      <c r="H12" s="85">
        <f t="shared" si="0"/>
        <v>0</v>
      </c>
      <c r="I12" s="86">
        <f>H12/'2023'!H12</f>
        <v>0</v>
      </c>
      <c r="J12" s="91"/>
    </row>
    <row r="13" spans="1:10" ht="12.75">
      <c r="A13" s="84" t="s">
        <v>17</v>
      </c>
      <c r="B13" s="85">
        <f>SUM(B5:B7,B9:B11)</f>
        <v>94491</v>
      </c>
      <c r="C13" s="86">
        <f>B13/'2023'!B13</f>
        <v>0.5383243699010984</v>
      </c>
      <c r="D13" s="85">
        <f>SUM(D5:D7,D9:D11)</f>
        <v>28535</v>
      </c>
      <c r="E13" s="86">
        <f>D13/'2023'!D13</f>
        <v>0.5545837949196354</v>
      </c>
      <c r="F13" s="85">
        <f>SUM(F5:F7,F9:F11)</f>
        <v>25246</v>
      </c>
      <c r="G13" s="86">
        <f>F13/'2023'!F13</f>
        <v>0.4766633940034741</v>
      </c>
      <c r="H13" s="85">
        <f t="shared" si="0"/>
        <v>53781</v>
      </c>
      <c r="I13" s="86">
        <f>H13/'2023'!H13</f>
        <v>0.5150598082687685</v>
      </c>
      <c r="J13" s="91"/>
    </row>
    <row r="14" spans="1:10" ht="12.75">
      <c r="A14" s="84" t="s">
        <v>18</v>
      </c>
      <c r="B14" s="85"/>
      <c r="C14" s="86">
        <f>B14/'2023'!B14</f>
        <v>0</v>
      </c>
      <c r="D14" s="85"/>
      <c r="E14" s="86">
        <f>D14/'2023'!D14</f>
        <v>0</v>
      </c>
      <c r="F14" s="85"/>
      <c r="G14" s="86">
        <f>F14/'2023'!F14</f>
        <v>0</v>
      </c>
      <c r="H14" s="85">
        <f t="shared" si="0"/>
        <v>0</v>
      </c>
      <c r="I14" s="86">
        <f>H14/'2023'!H14</f>
        <v>0</v>
      </c>
      <c r="J14" s="91"/>
    </row>
    <row r="15" spans="1:10" ht="12.75">
      <c r="A15" s="84" t="s">
        <v>19</v>
      </c>
      <c r="B15" s="85"/>
      <c r="C15" s="86">
        <f>B15/'2023'!B15</f>
        <v>0</v>
      </c>
      <c r="D15" s="85"/>
      <c r="E15" s="86">
        <f>D15/'2023'!D15</f>
        <v>0</v>
      </c>
      <c r="F15" s="85"/>
      <c r="G15" s="86">
        <f>F15/'2023'!F15</f>
        <v>0</v>
      </c>
      <c r="H15" s="85">
        <f t="shared" si="0"/>
        <v>0</v>
      </c>
      <c r="I15" s="86">
        <f>H15/'2023'!H15</f>
        <v>0</v>
      </c>
      <c r="J15" s="91"/>
    </row>
    <row r="16" spans="1:10" ht="12.75">
      <c r="A16" s="84" t="s">
        <v>20</v>
      </c>
      <c r="B16" s="85"/>
      <c r="C16" s="86">
        <f>B16/'2023'!B16</f>
        <v>0</v>
      </c>
      <c r="D16" s="85"/>
      <c r="E16" s="86">
        <f>D16/'2023'!D16</f>
        <v>0</v>
      </c>
      <c r="F16" s="85"/>
      <c r="G16" s="86">
        <f>F16/'2023'!F16</f>
        <v>0</v>
      </c>
      <c r="H16" s="85">
        <f t="shared" si="0"/>
        <v>0</v>
      </c>
      <c r="I16" s="86">
        <f>H16/'2023'!H16</f>
        <v>0</v>
      </c>
      <c r="J16" s="91"/>
    </row>
    <row r="17" spans="1:10" ht="12.75">
      <c r="A17" s="84" t="s">
        <v>21</v>
      </c>
      <c r="B17" s="85">
        <f>SUM(B14:B16)</f>
        <v>0</v>
      </c>
      <c r="C17" s="86">
        <f>B17/'2023'!B17</f>
        <v>0</v>
      </c>
      <c r="D17" s="85">
        <f>SUM(D14:D16)</f>
        <v>0</v>
      </c>
      <c r="E17" s="86">
        <f>D17/'2023'!D17</f>
        <v>0</v>
      </c>
      <c r="F17" s="85">
        <f>SUM(F14:F16)</f>
        <v>0</v>
      </c>
      <c r="G17" s="86">
        <f>F17/'2023'!F17</f>
        <v>0</v>
      </c>
      <c r="H17" s="85">
        <f t="shared" si="0"/>
        <v>0</v>
      </c>
      <c r="I17" s="86">
        <f>H17/'2023'!H17</f>
        <v>0</v>
      </c>
      <c r="J17" s="91"/>
    </row>
    <row r="18" spans="1:10" ht="12.75">
      <c r="A18" s="84" t="s">
        <v>22</v>
      </c>
      <c r="B18" s="85"/>
      <c r="C18" s="86">
        <f>B18/'2023'!B18</f>
        <v>0</v>
      </c>
      <c r="D18" s="85"/>
      <c r="E18" s="86">
        <f>D18/'2023'!D18</f>
        <v>0</v>
      </c>
      <c r="F18" s="85"/>
      <c r="G18" s="86">
        <f>F18/'2023'!F18</f>
        <v>0</v>
      </c>
      <c r="H18" s="85">
        <f t="shared" si="0"/>
        <v>0</v>
      </c>
      <c r="I18" s="86">
        <f>H18/'2023'!H18</f>
        <v>0</v>
      </c>
      <c r="J18" s="91"/>
    </row>
    <row r="19" spans="1:10" ht="12.75">
      <c r="A19" s="84" t="s">
        <v>23</v>
      </c>
      <c r="B19" s="85"/>
      <c r="C19" s="86">
        <f>B19/'2023'!B19</f>
        <v>0</v>
      </c>
      <c r="D19" s="85"/>
      <c r="E19" s="86">
        <f>D19/'2023'!D19</f>
        <v>0</v>
      </c>
      <c r="F19" s="85"/>
      <c r="G19" s="86">
        <f>F19/'2023'!F19</f>
        <v>0</v>
      </c>
      <c r="H19" s="85">
        <f t="shared" si="0"/>
        <v>0</v>
      </c>
      <c r="I19" s="86">
        <f>H19/'2023'!H19</f>
        <v>0</v>
      </c>
      <c r="J19" s="91"/>
    </row>
    <row r="20" spans="1:10" ht="12.75">
      <c r="A20" s="84" t="s">
        <v>24</v>
      </c>
      <c r="B20" s="85"/>
      <c r="C20" s="86">
        <f>B20/'2023'!B20</f>
        <v>0</v>
      </c>
      <c r="D20" s="85"/>
      <c r="E20" s="86">
        <f>D20/'2023'!D20</f>
        <v>0</v>
      </c>
      <c r="F20" s="85"/>
      <c r="G20" s="86">
        <f>F20/'2023'!F20</f>
        <v>0</v>
      </c>
      <c r="H20" s="85">
        <f t="shared" si="0"/>
        <v>0</v>
      </c>
      <c r="I20" s="86">
        <f>H20/'2023'!H20</f>
        <v>0</v>
      </c>
      <c r="J20" s="91"/>
    </row>
    <row r="21" spans="1:10" ht="12.75">
      <c r="A21" s="84" t="s">
        <v>25</v>
      </c>
      <c r="B21" s="85">
        <f>SUM(B18:B20)</f>
        <v>0</v>
      </c>
      <c r="C21" s="86">
        <f>B21/'2023'!B21</f>
        <v>0</v>
      </c>
      <c r="D21" s="85">
        <f>SUM(D18:D20)</f>
        <v>0</v>
      </c>
      <c r="E21" s="86">
        <f>D21/'2023'!D21</f>
        <v>0</v>
      </c>
      <c r="F21" s="85">
        <f>SUM(F18:F20)</f>
        <v>0</v>
      </c>
      <c r="G21" s="86">
        <f>F21/'2023'!F21</f>
        <v>0</v>
      </c>
      <c r="H21" s="85">
        <f>SUM(H18:H20)</f>
        <v>0</v>
      </c>
      <c r="I21" s="86">
        <f>H21/'2023'!H21</f>
        <v>0</v>
      </c>
      <c r="J21" s="91"/>
    </row>
    <row r="22" spans="1:10" ht="12.75">
      <c r="A22" s="84" t="s">
        <v>26</v>
      </c>
      <c r="B22" s="85">
        <f>SUM(B21,B17)</f>
        <v>0</v>
      </c>
      <c r="C22" s="86">
        <f>B22/'2023'!B22</f>
        <v>0</v>
      </c>
      <c r="D22" s="85">
        <f>SUM(D21,D17)</f>
        <v>0</v>
      </c>
      <c r="E22" s="86">
        <f>D22/'2023'!D22</f>
        <v>0</v>
      </c>
      <c r="F22" s="85">
        <f>SUM(F21,F17)</f>
        <v>0</v>
      </c>
      <c r="G22" s="86">
        <f>F22/'2023'!F22</f>
        <v>0</v>
      </c>
      <c r="H22" s="85">
        <f>SUM(H21,H17)</f>
        <v>0</v>
      </c>
      <c r="I22" s="86">
        <f>H22/'2023'!H22</f>
        <v>0</v>
      </c>
      <c r="J22" s="91"/>
    </row>
    <row r="23" spans="1:10" ht="13.5" thickBot="1">
      <c r="A23" s="107" t="s">
        <v>130</v>
      </c>
      <c r="B23" s="99">
        <f>SUM(B13,B22)</f>
        <v>94491</v>
      </c>
      <c r="C23" s="100">
        <f>B23/'2023'!B23</f>
        <v>0.27930383170415213</v>
      </c>
      <c r="D23" s="99">
        <f>SUM(D13,D22)</f>
        <v>28535</v>
      </c>
      <c r="E23" s="100">
        <f>D23/'2023'!D23</f>
        <v>0.2879792505575908</v>
      </c>
      <c r="F23" s="99">
        <f>SUM(F13,F22)</f>
        <v>25246</v>
      </c>
      <c r="G23" s="100">
        <f>F23/'2023'!F23</f>
        <v>0.2798084809256755</v>
      </c>
      <c r="H23" s="99">
        <f>SUM(H13,H22)</f>
        <v>53781</v>
      </c>
      <c r="I23" s="100">
        <f>H23/'2023'!H23</f>
        <v>0.2840850866026105</v>
      </c>
      <c r="J23" s="104"/>
    </row>
    <row r="24" spans="5:10" ht="12.75">
      <c r="E24" s="105"/>
      <c r="F24" s="105"/>
      <c r="G24" s="105"/>
      <c r="J24" s="70" t="s">
        <v>28</v>
      </c>
    </row>
  </sheetData>
  <sheetProtection/>
  <mergeCells count="6">
    <mergeCell ref="A1:I1"/>
    <mergeCell ref="A2:A3"/>
    <mergeCell ref="B2:B3"/>
    <mergeCell ref="C2:C3"/>
    <mergeCell ref="D2:I2"/>
    <mergeCell ref="J2:J3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10.25390625" style="0" bestFit="1" customWidth="1"/>
  </cols>
  <sheetData>
    <row r="1" spans="1:10" ht="13.5" thickBot="1">
      <c r="A1" s="124" t="s">
        <v>106</v>
      </c>
      <c r="B1" s="125"/>
      <c r="C1" s="125"/>
      <c r="D1" s="125"/>
      <c r="E1" s="125"/>
      <c r="F1" s="125"/>
      <c r="G1" s="125"/>
      <c r="H1" s="125"/>
      <c r="I1" s="125"/>
      <c r="J1" s="1" t="s">
        <v>1</v>
      </c>
    </row>
    <row r="2" spans="1:10" ht="13.5" thickBot="1">
      <c r="A2" s="126"/>
      <c r="B2" s="128" t="s">
        <v>2</v>
      </c>
      <c r="C2" s="130" t="s">
        <v>3</v>
      </c>
      <c r="D2" s="132" t="s">
        <v>4</v>
      </c>
      <c r="E2" s="133"/>
      <c r="F2" s="133"/>
      <c r="G2" s="133"/>
      <c r="H2" s="133"/>
      <c r="I2" s="134"/>
      <c r="J2" s="122" t="s">
        <v>5</v>
      </c>
    </row>
    <row r="3" spans="1:10" ht="13.5" thickBot="1">
      <c r="A3" s="127"/>
      <c r="B3" s="129"/>
      <c r="C3" s="131"/>
      <c r="D3" s="2" t="s">
        <v>6</v>
      </c>
      <c r="E3" s="3" t="s">
        <v>3</v>
      </c>
      <c r="F3" s="3" t="s">
        <v>7</v>
      </c>
      <c r="G3" s="3" t="s">
        <v>3</v>
      </c>
      <c r="H3" s="4" t="s">
        <v>8</v>
      </c>
      <c r="I3" s="5" t="s">
        <v>3</v>
      </c>
      <c r="J3" s="123"/>
    </row>
    <row r="4" spans="1:10" ht="12.75">
      <c r="A4" s="6" t="s">
        <v>104</v>
      </c>
      <c r="B4" s="7">
        <v>463011</v>
      </c>
      <c r="C4" s="8">
        <v>1.044742340618527</v>
      </c>
      <c r="D4" s="7">
        <v>127945</v>
      </c>
      <c r="E4" s="9">
        <v>0.973913771579941</v>
      </c>
      <c r="F4" s="10">
        <v>186016</v>
      </c>
      <c r="G4" s="9">
        <v>1.416563225831017</v>
      </c>
      <c r="H4" s="61">
        <v>313961</v>
      </c>
      <c r="I4" s="62">
        <v>1.1951904738338783</v>
      </c>
      <c r="J4" s="13"/>
    </row>
    <row r="5" spans="1:10" ht="12.75">
      <c r="A5" s="22" t="s">
        <v>95</v>
      </c>
      <c r="B5" s="15">
        <v>38568</v>
      </c>
      <c r="C5" s="16">
        <f>B5/'2014'!B5</f>
        <v>1.0584845075061065</v>
      </c>
      <c r="D5" s="63">
        <v>8828</v>
      </c>
      <c r="E5" s="64">
        <f>D5/'2014'!D5</f>
        <v>0.8873253593325963</v>
      </c>
      <c r="F5" s="65">
        <v>12256</v>
      </c>
      <c r="G5" s="64">
        <f>F5/'2014'!F5</f>
        <v>0.9075157349129952</v>
      </c>
      <c r="H5" s="66">
        <f aca="true" t="shared" si="0" ref="H5:H23">D5+F5</f>
        <v>21084</v>
      </c>
      <c r="I5" s="67">
        <f>H5/'2014'!H5</f>
        <v>0.8989511383985674</v>
      </c>
      <c r="J5" s="21">
        <v>26316</v>
      </c>
    </row>
    <row r="6" spans="1:10" ht="12.75">
      <c r="A6" s="22" t="s">
        <v>10</v>
      </c>
      <c r="B6" s="15">
        <v>33366</v>
      </c>
      <c r="C6" s="16">
        <f>B6/'2014'!B6</f>
        <v>0.9557993640608439</v>
      </c>
      <c r="D6" s="63">
        <v>8652</v>
      </c>
      <c r="E6" s="64">
        <f>D6/'2014'!D6</f>
        <v>0.8619246861924686</v>
      </c>
      <c r="F6" s="65">
        <v>10143</v>
      </c>
      <c r="G6" s="64">
        <f>F6/'2014'!F6</f>
        <v>1.1053836094158676</v>
      </c>
      <c r="H6" s="66">
        <f t="shared" si="0"/>
        <v>18795</v>
      </c>
      <c r="I6" s="67">
        <f>H6/'2014'!H6</f>
        <v>0.9781929842822942</v>
      </c>
      <c r="J6" s="21">
        <v>30896</v>
      </c>
    </row>
    <row r="7" spans="1:10" ht="12.75">
      <c r="A7" s="22" t="s">
        <v>11</v>
      </c>
      <c r="B7" s="15">
        <v>30655</v>
      </c>
      <c r="C7" s="16">
        <f>B7/'2014'!B7</f>
        <v>0.7459363441697489</v>
      </c>
      <c r="D7" s="63">
        <v>11644</v>
      </c>
      <c r="E7" s="64">
        <f>D7/'2014'!D7</f>
        <v>1.1396691788196143</v>
      </c>
      <c r="F7" s="65">
        <v>19643</v>
      </c>
      <c r="G7" s="64">
        <f>F7/'2014'!F7</f>
        <v>1.017613842407916</v>
      </c>
      <c r="H7" s="66">
        <f t="shared" si="0"/>
        <v>31287</v>
      </c>
      <c r="I7" s="67">
        <f>H7/'2014'!H7</f>
        <v>1.0598577235772357</v>
      </c>
      <c r="J7" s="21">
        <v>23567</v>
      </c>
    </row>
    <row r="8" spans="1:10" ht="12.75">
      <c r="A8" s="22" t="s">
        <v>12</v>
      </c>
      <c r="B8" s="15">
        <f>SUM(B5:B7)</f>
        <v>102589</v>
      </c>
      <c r="C8" s="16">
        <f>B8/'2014'!B8</f>
        <v>0.912372600985397</v>
      </c>
      <c r="D8" s="63">
        <f>SUM(D5:D7)</f>
        <v>29124</v>
      </c>
      <c r="E8" s="64">
        <f>D8/'2014'!D8</f>
        <v>0.964243146603099</v>
      </c>
      <c r="F8" s="65">
        <f>SUM(F5:F7)</f>
        <v>42042</v>
      </c>
      <c r="G8" s="64">
        <f>F8/'2014'!F8</f>
        <v>1.0013814786585367</v>
      </c>
      <c r="H8" s="68">
        <f t="shared" si="0"/>
        <v>71166</v>
      </c>
      <c r="I8" s="67">
        <f>H8/'2014'!H8</f>
        <v>0.9858425223028758</v>
      </c>
      <c r="J8" s="21" t="s">
        <v>107</v>
      </c>
    </row>
    <row r="9" spans="1:10" ht="12.75">
      <c r="A9" s="22" t="s">
        <v>13</v>
      </c>
      <c r="B9" s="15">
        <v>40049</v>
      </c>
      <c r="C9" s="16">
        <f>B9/'2014'!B9</f>
        <v>0.9273392456063168</v>
      </c>
      <c r="D9" s="63">
        <v>8638</v>
      </c>
      <c r="E9" s="64">
        <f>D9/'2014'!D9</f>
        <v>0.7829239554065077</v>
      </c>
      <c r="F9" s="65">
        <v>15362</v>
      </c>
      <c r="G9" s="64">
        <f>F9/'2014'!F9</f>
        <v>0.9734490843419301</v>
      </c>
      <c r="H9" s="66">
        <f t="shared" si="0"/>
        <v>24000</v>
      </c>
      <c r="I9" s="67">
        <f>H9/'2014'!H9</f>
        <v>0.8950548221078541</v>
      </c>
      <c r="J9" s="21">
        <v>26619</v>
      </c>
    </row>
    <row r="10" spans="1:10" ht="12.75">
      <c r="A10" s="22" t="s">
        <v>14</v>
      </c>
      <c r="B10" s="15">
        <v>36866</v>
      </c>
      <c r="C10" s="16">
        <f>B10/'2014'!B10</f>
        <v>0.8165588730397803</v>
      </c>
      <c r="D10" s="63">
        <v>9939</v>
      </c>
      <c r="E10" s="64">
        <f>D10/'2014'!D10</f>
        <v>0.937995469988675</v>
      </c>
      <c r="F10" s="65">
        <v>15109</v>
      </c>
      <c r="G10" s="64">
        <f>F10/'2014'!F10</f>
        <v>0.6845634543065561</v>
      </c>
      <c r="H10" s="66">
        <f t="shared" si="0"/>
        <v>25048</v>
      </c>
      <c r="I10" s="67">
        <f>H10/'2014'!H10</f>
        <v>0.76676768604402</v>
      </c>
      <c r="J10" s="21">
        <v>25894</v>
      </c>
    </row>
    <row r="11" spans="1:10" ht="12.75">
      <c r="A11" s="22" t="s">
        <v>15</v>
      </c>
      <c r="B11" s="15">
        <v>28234</v>
      </c>
      <c r="C11" s="16">
        <f>B11/'2014'!B11</f>
        <v>0.7319437963395032</v>
      </c>
      <c r="D11" s="63">
        <v>12070</v>
      </c>
      <c r="E11" s="64">
        <f>D11/'2014'!D11</f>
        <v>1.2396015199753518</v>
      </c>
      <c r="F11" s="65">
        <v>9533</v>
      </c>
      <c r="G11" s="64">
        <f>F11/'2014'!F11</f>
        <v>0.4707421855710829</v>
      </c>
      <c r="H11" s="66">
        <f t="shared" si="0"/>
        <v>21603</v>
      </c>
      <c r="I11" s="67">
        <f>H11/'2014'!H11</f>
        <v>0.7203881552621049</v>
      </c>
      <c r="J11" s="21">
        <v>25588</v>
      </c>
    </row>
    <row r="12" spans="1:10" ht="12.75">
      <c r="A12" s="22" t="s">
        <v>16</v>
      </c>
      <c r="B12" s="15">
        <f>SUM(B9:B11)</f>
        <v>105149</v>
      </c>
      <c r="C12" s="16">
        <f>B12/'2014'!B12</f>
        <v>0.8285385591250424</v>
      </c>
      <c r="D12" s="63">
        <f>SUM(D9:D11)</f>
        <v>30647</v>
      </c>
      <c r="E12" s="64">
        <f>D12/'2014'!D12</f>
        <v>0.9770770898425046</v>
      </c>
      <c r="F12" s="69">
        <f>SUM(F9:F11)</f>
        <v>40004</v>
      </c>
      <c r="G12" s="64">
        <f>F12/'2014'!F12</f>
        <v>0.6885014543138909</v>
      </c>
      <c r="H12" s="68">
        <f t="shared" si="0"/>
        <v>70651</v>
      </c>
      <c r="I12" s="67">
        <f>H12/'2014'!H12</f>
        <v>0.7896701650851132</v>
      </c>
      <c r="J12" s="21"/>
    </row>
    <row r="13" spans="1:10" ht="12.75">
      <c r="A13" s="22" t="s">
        <v>17</v>
      </c>
      <c r="B13" s="15">
        <f>SUM(B5:B7,B9:B11)</f>
        <v>207738</v>
      </c>
      <c r="C13" s="16">
        <f>B13/'2014'!B13</f>
        <v>0.8679220057572352</v>
      </c>
      <c r="D13" s="63">
        <f>SUM(D5:D7,D9:D11)</f>
        <v>59771</v>
      </c>
      <c r="E13" s="64">
        <f>D13/'2014'!D13</f>
        <v>0.970781224622381</v>
      </c>
      <c r="F13" s="69">
        <f>SUM(F5:F7,F9:F11)</f>
        <v>82046</v>
      </c>
      <c r="G13" s="64">
        <f>F13/'2014'!F13</f>
        <v>0.8197468202663682</v>
      </c>
      <c r="H13" s="68">
        <f t="shared" si="0"/>
        <v>141817</v>
      </c>
      <c r="I13" s="67">
        <f>H13/'2014'!H13</f>
        <v>0.8772710120811348</v>
      </c>
      <c r="J13" s="21"/>
    </row>
    <row r="14" spans="1:10" ht="12.75">
      <c r="A14" s="22" t="s">
        <v>18</v>
      </c>
      <c r="B14" s="15">
        <v>36134</v>
      </c>
      <c r="C14" s="16">
        <f>B14/'2014'!B14</f>
        <v>0.9287752216938697</v>
      </c>
      <c r="D14" s="15">
        <v>10264</v>
      </c>
      <c r="E14" s="64">
        <f>D14/'2014'!D14</f>
        <v>0.9582672019419288</v>
      </c>
      <c r="F14" s="18">
        <v>15714</v>
      </c>
      <c r="G14" s="64">
        <f>F14/'2014'!F14</f>
        <v>1.1253222572328845</v>
      </c>
      <c r="H14" s="66">
        <f t="shared" si="0"/>
        <v>25978</v>
      </c>
      <c r="I14" s="67">
        <f>H14/'2014'!H14</f>
        <v>1.052806484295846</v>
      </c>
      <c r="J14" s="21">
        <v>24708</v>
      </c>
    </row>
    <row r="15" spans="1:10" ht="12.75">
      <c r="A15" s="22" t="s">
        <v>19</v>
      </c>
      <c r="B15" s="15">
        <v>40225</v>
      </c>
      <c r="C15" s="16">
        <f>B15/'2014'!B15</f>
        <v>1.0648859003547413</v>
      </c>
      <c r="D15" s="15">
        <v>8344</v>
      </c>
      <c r="E15" s="17">
        <f>D15/'2014'!D15</f>
        <v>0.9479663712792548</v>
      </c>
      <c r="F15" s="18">
        <v>16451</v>
      </c>
      <c r="G15" s="17">
        <f>F15/'2014'!F15</f>
        <v>0.9810949427480916</v>
      </c>
      <c r="H15" s="66">
        <f t="shared" si="0"/>
        <v>24795</v>
      </c>
      <c r="I15" s="16">
        <f>H15/'2014'!H15</f>
        <v>0.969691044192413</v>
      </c>
      <c r="J15" s="21">
        <v>29079</v>
      </c>
    </row>
    <row r="16" spans="1:10" ht="12.75">
      <c r="A16" s="22" t="s">
        <v>20</v>
      </c>
      <c r="B16" s="15">
        <v>33317</v>
      </c>
      <c r="C16" s="16">
        <f>B16/'2014'!B16</f>
        <v>0.7865574389725671</v>
      </c>
      <c r="D16" s="15">
        <v>9313</v>
      </c>
      <c r="E16" s="17">
        <f>D16/'2014'!D16</f>
        <v>0.8114489849263745</v>
      </c>
      <c r="F16" s="18">
        <v>13856</v>
      </c>
      <c r="G16" s="17">
        <f>F16/'2014'!F16</f>
        <v>0.7402104813291308</v>
      </c>
      <c r="H16" s="66">
        <f t="shared" si="0"/>
        <v>23169</v>
      </c>
      <c r="I16" s="16">
        <f>H16/'2014'!H16</f>
        <v>0.7672870578884621</v>
      </c>
      <c r="J16" s="21">
        <v>26706</v>
      </c>
    </row>
    <row r="17" spans="1:10" ht="12.75">
      <c r="A17" s="22" t="s">
        <v>21</v>
      </c>
      <c r="B17" s="15">
        <f>SUM(B14:B16)</f>
        <v>109676</v>
      </c>
      <c r="C17" s="16">
        <f>B17/'2014'!B17</f>
        <v>0.9213605853642145</v>
      </c>
      <c r="D17" s="15">
        <f>SUM(D14:D16)</f>
        <v>27921</v>
      </c>
      <c r="E17" s="17">
        <f>D17/'2014'!D17</f>
        <v>0.9009680542110358</v>
      </c>
      <c r="F17" s="18">
        <f>SUM(F14:F16)</f>
        <v>46021</v>
      </c>
      <c r="G17" s="17">
        <f>F17/'2014'!F17</f>
        <v>0.9306384097389335</v>
      </c>
      <c r="H17" s="19">
        <f t="shared" si="0"/>
        <v>73942</v>
      </c>
      <c r="I17" s="16">
        <f>H17/'2014'!H17</f>
        <v>0.9192078666351736</v>
      </c>
      <c r="J17" s="21"/>
    </row>
    <row r="18" spans="1:10" ht="12.75">
      <c r="A18" s="22" t="s">
        <v>22</v>
      </c>
      <c r="B18" s="15">
        <v>36061</v>
      </c>
      <c r="C18" s="16">
        <f>B18/'2014'!B18</f>
        <v>1.1792733575329475</v>
      </c>
      <c r="D18" s="15">
        <v>10916</v>
      </c>
      <c r="E18" s="17">
        <f>D18/'2014'!D18</f>
        <v>0.9157718120805369</v>
      </c>
      <c r="F18" s="18">
        <v>16224</v>
      </c>
      <c r="G18" s="17">
        <f>F18/'2014'!F18</f>
        <v>1.3547094188376754</v>
      </c>
      <c r="H18" s="66">
        <f t="shared" si="0"/>
        <v>27140</v>
      </c>
      <c r="I18" s="16">
        <f>H18/'2014'!H18</f>
        <v>1.135754938064948</v>
      </c>
      <c r="J18" s="21">
        <v>25206</v>
      </c>
    </row>
    <row r="19" spans="1:10" ht="12.75">
      <c r="A19" s="22" t="s">
        <v>23</v>
      </c>
      <c r="B19" s="15">
        <v>35926</v>
      </c>
      <c r="C19" s="16">
        <f>B19/'2014'!B19</f>
        <v>1.0247297412932486</v>
      </c>
      <c r="D19" s="15">
        <v>10965</v>
      </c>
      <c r="E19" s="17">
        <f>D19/'2014'!D19</f>
        <v>1.0193362461652877</v>
      </c>
      <c r="F19" s="18">
        <v>15353</v>
      </c>
      <c r="G19" s="17">
        <f>F19/'2014'!F19</f>
        <v>1.2261800175704816</v>
      </c>
      <c r="H19" s="66">
        <f t="shared" si="0"/>
        <v>26318</v>
      </c>
      <c r="I19" s="16">
        <f>H19/'2014'!H19</f>
        <v>1.1305954119769739</v>
      </c>
      <c r="J19" s="21">
        <v>25693</v>
      </c>
    </row>
    <row r="20" spans="1:10" ht="12.75">
      <c r="A20" s="22" t="s">
        <v>24</v>
      </c>
      <c r="B20" s="15">
        <v>27883</v>
      </c>
      <c r="C20" s="16">
        <f>B20/'2014'!B20</f>
        <v>0.71522380402719</v>
      </c>
      <c r="D20" s="15">
        <v>10221</v>
      </c>
      <c r="E20" s="17">
        <f>D20/'2014'!D20</f>
        <v>0.804296506137866</v>
      </c>
      <c r="F20" s="18">
        <v>13611</v>
      </c>
      <c r="G20" s="17">
        <f>F20/'2014'!F20</f>
        <v>1.1360487438444202</v>
      </c>
      <c r="H20" s="66">
        <f t="shared" si="0"/>
        <v>23832</v>
      </c>
      <c r="I20" s="16">
        <f>H20/'2014'!H20</f>
        <v>0.9652881850216696</v>
      </c>
      <c r="J20" s="21">
        <v>20823</v>
      </c>
    </row>
    <row r="21" spans="1:10" ht="12.75">
      <c r="A21" s="22" t="s">
        <v>25</v>
      </c>
      <c r="B21" s="15">
        <f>SUM(B18:B20)</f>
        <v>99870</v>
      </c>
      <c r="C21" s="16">
        <f>B21/'2014'!B21</f>
        <v>0.9545702187855443</v>
      </c>
      <c r="D21" s="15">
        <f>SUM(D18:D20)</f>
        <v>32102</v>
      </c>
      <c r="E21" s="17">
        <f>D21/'2014'!D21</f>
        <v>0.9072205736894164</v>
      </c>
      <c r="F21" s="18">
        <f>SUM(F18:F20)</f>
        <v>45188</v>
      </c>
      <c r="G21" s="17">
        <f>F21/'2014'!F21</f>
        <v>1.2387740555951532</v>
      </c>
      <c r="H21" s="18">
        <f t="shared" si="0"/>
        <v>77290</v>
      </c>
      <c r="I21" s="20">
        <f>H21/'2014'!H21</f>
        <v>1.0755186952952145</v>
      </c>
      <c r="J21" s="21"/>
    </row>
    <row r="22" spans="1:10" ht="12.75">
      <c r="A22" s="22" t="s">
        <v>26</v>
      </c>
      <c r="B22" s="15">
        <f>SUM(B21,B17)</f>
        <v>209546</v>
      </c>
      <c r="C22" s="16">
        <f>B22/'2014'!B22</f>
        <v>0.9368952874899401</v>
      </c>
      <c r="D22" s="15">
        <f>SUM(D21,D17)</f>
        <v>60023</v>
      </c>
      <c r="E22" s="17">
        <f>D22/'2014'!D22</f>
        <v>0.90430131826742</v>
      </c>
      <c r="F22" s="18">
        <f>SUM(F21,F17)</f>
        <v>91209</v>
      </c>
      <c r="G22" s="17">
        <f>F22/'2014'!F22</f>
        <v>1.0614460775756729</v>
      </c>
      <c r="H22" s="18">
        <f t="shared" si="0"/>
        <v>151232</v>
      </c>
      <c r="I22" s="20">
        <f>H22/'2014'!H22</f>
        <v>0.9929614455299927</v>
      </c>
      <c r="J22" s="21"/>
    </row>
    <row r="23" spans="1:10" ht="13.5" thickBot="1">
      <c r="A23" s="23" t="s">
        <v>105</v>
      </c>
      <c r="B23" s="24">
        <f>SUM(B13,B22)</f>
        <v>417284</v>
      </c>
      <c r="C23" s="25">
        <f>B23/'2014'!B23</f>
        <v>0.9012399273451387</v>
      </c>
      <c r="D23" s="24">
        <f>SUM(D13,D22)</f>
        <v>119794</v>
      </c>
      <c r="E23" s="26">
        <f>D23/'2014'!D23</f>
        <v>0.9362929383719567</v>
      </c>
      <c r="F23" s="27">
        <f>SUM(F13,F22)</f>
        <v>173255</v>
      </c>
      <c r="G23" s="26">
        <f>F23/'2014'!F23</f>
        <v>0.9313983743333907</v>
      </c>
      <c r="H23" s="27">
        <f t="shared" si="0"/>
        <v>293049</v>
      </c>
      <c r="I23" s="28">
        <f>H23/'2014'!H23</f>
        <v>0.9333930010415307</v>
      </c>
      <c r="J23" s="29"/>
    </row>
    <row r="24" spans="5:10" ht="12.75">
      <c r="E24" s="30"/>
      <c r="F24" s="30"/>
      <c r="G24" s="30"/>
      <c r="J24" s="1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8" sqref="B18:J23"/>
    </sheetView>
  </sheetViews>
  <sheetFormatPr defaultColWidth="9.00390625" defaultRowHeight="13.5"/>
  <cols>
    <col min="1" max="1" width="10.25390625" style="0" bestFit="1" customWidth="1"/>
  </cols>
  <sheetData>
    <row r="1" spans="1:10" ht="13.5" thickBot="1">
      <c r="A1" s="124" t="s">
        <v>101</v>
      </c>
      <c r="B1" s="125"/>
      <c r="C1" s="125"/>
      <c r="D1" s="125"/>
      <c r="E1" s="125"/>
      <c r="F1" s="125"/>
      <c r="G1" s="125"/>
      <c r="H1" s="125"/>
      <c r="I1" s="125"/>
      <c r="J1" s="1" t="s">
        <v>1</v>
      </c>
    </row>
    <row r="2" spans="1:10" ht="13.5" thickBot="1">
      <c r="A2" s="126"/>
      <c r="B2" s="128" t="s">
        <v>2</v>
      </c>
      <c r="C2" s="130" t="s">
        <v>3</v>
      </c>
      <c r="D2" s="132" t="s">
        <v>4</v>
      </c>
      <c r="E2" s="133"/>
      <c r="F2" s="133"/>
      <c r="G2" s="133"/>
      <c r="H2" s="133"/>
      <c r="I2" s="134"/>
      <c r="J2" s="122" t="s">
        <v>5</v>
      </c>
    </row>
    <row r="3" spans="1:10" ht="13.5" thickBot="1">
      <c r="A3" s="127"/>
      <c r="B3" s="129"/>
      <c r="C3" s="131"/>
      <c r="D3" s="2" t="s">
        <v>6</v>
      </c>
      <c r="E3" s="3" t="s">
        <v>3</v>
      </c>
      <c r="F3" s="3" t="s">
        <v>7</v>
      </c>
      <c r="G3" s="3" t="s">
        <v>3</v>
      </c>
      <c r="H3" s="4" t="s">
        <v>8</v>
      </c>
      <c r="I3" s="5" t="s">
        <v>3</v>
      </c>
      <c r="J3" s="123"/>
    </row>
    <row r="4" spans="1:10" ht="12.75">
      <c r="A4" s="6" t="s">
        <v>102</v>
      </c>
      <c r="B4" s="7">
        <v>443182</v>
      </c>
      <c r="C4" s="8">
        <v>0.9819575693790505</v>
      </c>
      <c r="D4" s="7">
        <v>131372</v>
      </c>
      <c r="E4" s="9">
        <v>1.0604179615294582</v>
      </c>
      <c r="F4" s="10">
        <v>131315</v>
      </c>
      <c r="G4" s="9">
        <v>0.9576229161501101</v>
      </c>
      <c r="H4" s="11">
        <v>262687</v>
      </c>
      <c r="I4" s="12">
        <v>1.0064134736584</v>
      </c>
      <c r="J4" s="13"/>
    </row>
    <row r="5" spans="1:10" ht="12.75">
      <c r="A5" s="22" t="s">
        <v>95</v>
      </c>
      <c r="B5" s="15">
        <v>36437</v>
      </c>
      <c r="C5" s="16">
        <f>B5/'2013'!B5</f>
        <v>0.8728261390312845</v>
      </c>
      <c r="D5" s="15">
        <v>9949</v>
      </c>
      <c r="E5" s="17">
        <f>D5/'2013'!D5</f>
        <v>1.030130461793332</v>
      </c>
      <c r="F5" s="18">
        <v>13505</v>
      </c>
      <c r="G5" s="17">
        <f>F5/'2013'!F5</f>
        <v>1.4218782901663507</v>
      </c>
      <c r="H5" s="31">
        <f>D5+F5</f>
        <v>23454</v>
      </c>
      <c r="I5" s="16">
        <f>H5/'2013'!H5</f>
        <v>1.2243683441219462</v>
      </c>
      <c r="J5" s="21">
        <v>19877</v>
      </c>
    </row>
    <row r="6" spans="1:10" ht="12.75">
      <c r="A6" s="22" t="s">
        <v>10</v>
      </c>
      <c r="B6" s="15">
        <v>34909</v>
      </c>
      <c r="C6" s="16">
        <f>B6/'2013'!B6</f>
        <v>0.9109388862794218</v>
      </c>
      <c r="D6" s="15">
        <v>10038</v>
      </c>
      <c r="E6" s="17">
        <f>D6/'2013'!D6</f>
        <v>0.9096511101042138</v>
      </c>
      <c r="F6" s="18">
        <v>9176</v>
      </c>
      <c r="G6" s="17">
        <f>F6/'2013'!F6</f>
        <v>1.2026212319790301</v>
      </c>
      <c r="H6" s="31">
        <f aca="true" t="shared" si="0" ref="H6:H23">D6+F6</f>
        <v>19214</v>
      </c>
      <c r="I6" s="16">
        <f>H6/'2013'!H6</f>
        <v>1.0294133404768282</v>
      </c>
      <c r="J6" s="21">
        <v>22154</v>
      </c>
    </row>
    <row r="7" spans="1:10" ht="12.75">
      <c r="A7" s="22" t="s">
        <v>11</v>
      </c>
      <c r="B7" s="15">
        <v>41096</v>
      </c>
      <c r="C7" s="16">
        <f>B7/'2013'!B7</f>
        <v>1.0670128521355315</v>
      </c>
      <c r="D7" s="15">
        <v>10217</v>
      </c>
      <c r="E7" s="17">
        <f>D7/'2013'!D7</f>
        <v>0.8627037068310395</v>
      </c>
      <c r="F7" s="18">
        <v>19303</v>
      </c>
      <c r="G7" s="17">
        <f>F7/'2013'!F7</f>
        <v>1.395834839829344</v>
      </c>
      <c r="H7" s="31">
        <f t="shared" si="0"/>
        <v>29520</v>
      </c>
      <c r="I7" s="16">
        <f>H7/'2013'!H7</f>
        <v>1.1498909317544406</v>
      </c>
      <c r="J7" s="21">
        <v>21379</v>
      </c>
    </row>
    <row r="8" spans="1:10" ht="12.75">
      <c r="A8" s="22" t="s">
        <v>12</v>
      </c>
      <c r="B8" s="15">
        <f>SUM(B5:B7)</f>
        <v>112442</v>
      </c>
      <c r="C8" s="16">
        <f>B8/'2013'!B8</f>
        <v>0.9482134875994029</v>
      </c>
      <c r="D8" s="15">
        <f>SUM(D5:D7)</f>
        <v>30204</v>
      </c>
      <c r="E8" s="17">
        <f>D8/'2013'!D8</f>
        <v>0.9283255470863044</v>
      </c>
      <c r="F8" s="18">
        <f>SUM(F5:F7)</f>
        <v>41984</v>
      </c>
      <c r="G8" s="17">
        <f>F8/'2013'!F8</f>
        <v>1.3562037665148432</v>
      </c>
      <c r="H8" s="19">
        <f t="shared" si="0"/>
        <v>72188</v>
      </c>
      <c r="I8" s="16">
        <f>H8/'2013'!H8</f>
        <v>1.1369442300726065</v>
      </c>
      <c r="J8" s="21"/>
    </row>
    <row r="9" spans="1:10" ht="12.75">
      <c r="A9" s="22" t="s">
        <v>13</v>
      </c>
      <c r="B9" s="15">
        <v>43187</v>
      </c>
      <c r="C9" s="16">
        <f>B9/'2013'!B9</f>
        <v>1.2422551416654681</v>
      </c>
      <c r="D9" s="15">
        <v>11033</v>
      </c>
      <c r="E9" s="17">
        <f>D9/'2013'!D9</f>
        <v>0.9283911141029956</v>
      </c>
      <c r="F9" s="18">
        <v>15781</v>
      </c>
      <c r="G9" s="17">
        <f>F9/'2013'!F9</f>
        <v>1.4104030744481186</v>
      </c>
      <c r="H9" s="31">
        <f t="shared" si="0"/>
        <v>26814</v>
      </c>
      <c r="I9" s="16">
        <f>H9/'2013'!H9</f>
        <v>1.1621375633857756</v>
      </c>
      <c r="J9" s="21">
        <v>22380</v>
      </c>
    </row>
    <row r="10" spans="1:10" ht="12.75">
      <c r="A10" s="22" t="s">
        <v>14</v>
      </c>
      <c r="B10" s="15">
        <v>45148</v>
      </c>
      <c r="C10" s="16">
        <f>B10/'2013'!B10</f>
        <v>1.217977770583792</v>
      </c>
      <c r="D10" s="15">
        <v>10596</v>
      </c>
      <c r="E10" s="17">
        <f>D10/'2013'!D10</f>
        <v>0.954250720461095</v>
      </c>
      <c r="F10" s="18">
        <v>22071</v>
      </c>
      <c r="G10" s="17">
        <f>F10/'2013'!F10</f>
        <v>2.873828125</v>
      </c>
      <c r="H10" s="31">
        <f t="shared" si="0"/>
        <v>32667</v>
      </c>
      <c r="I10" s="16">
        <f>H10/'2013'!H10</f>
        <v>1.7390864565587734</v>
      </c>
      <c r="J10" s="21">
        <v>20982</v>
      </c>
    </row>
    <row r="11" spans="1:10" ht="12.75">
      <c r="A11" s="22" t="s">
        <v>15</v>
      </c>
      <c r="B11" s="15">
        <v>38574</v>
      </c>
      <c r="C11" s="16">
        <f>B11/'2013'!B11</f>
        <v>1.2223982760806187</v>
      </c>
      <c r="D11" s="15">
        <v>9737</v>
      </c>
      <c r="E11" s="17">
        <f>D11/'2013'!D11</f>
        <v>0.9060202847306225</v>
      </c>
      <c r="F11" s="18">
        <v>20251</v>
      </c>
      <c r="G11" s="17">
        <f>F11/'2013'!F11</f>
        <v>2.369923932124049</v>
      </c>
      <c r="H11" s="31">
        <f t="shared" si="0"/>
        <v>29988</v>
      </c>
      <c r="I11" s="16">
        <f>H11/'2013'!H11</f>
        <v>1.5544267053701015</v>
      </c>
      <c r="J11" s="21">
        <v>19693</v>
      </c>
    </row>
    <row r="12" spans="1:10" ht="12.75">
      <c r="A12" s="22" t="s">
        <v>16</v>
      </c>
      <c r="B12" s="15">
        <f>SUM(B9:B11)</f>
        <v>126909</v>
      </c>
      <c r="C12" s="16">
        <f>B12/'2013'!B12</f>
        <v>1.2274903519716798</v>
      </c>
      <c r="D12" s="15">
        <f>SUM(D9:D11)</f>
        <v>31366</v>
      </c>
      <c r="E12" s="17">
        <f>D12/'2013'!D12</f>
        <v>0.92977619682822</v>
      </c>
      <c r="F12" s="49">
        <f>SUM(F9:F11)</f>
        <v>58103</v>
      </c>
      <c r="G12" s="17">
        <f>F12/'2013'!F12</f>
        <v>2.1194645071861093</v>
      </c>
      <c r="H12" s="19">
        <f t="shared" si="0"/>
        <v>89469</v>
      </c>
      <c r="I12" s="16">
        <f>H12/'2013'!H12</f>
        <v>1.4631310405730265</v>
      </c>
      <c r="J12" s="21"/>
    </row>
    <row r="13" spans="1:10" ht="12.75">
      <c r="A13" s="22" t="s">
        <v>17</v>
      </c>
      <c r="B13" s="15">
        <f>SUM(B5:B7,B9:B11)</f>
        <v>239351</v>
      </c>
      <c r="C13" s="16">
        <f>B13/'2013'!B13</f>
        <v>1.0782936586596508</v>
      </c>
      <c r="D13" s="15">
        <f>SUM(D5:D7,D9:D11)</f>
        <v>61570</v>
      </c>
      <c r="E13" s="17">
        <f>D13/'2013'!D13</f>
        <v>0.9290639948091926</v>
      </c>
      <c r="F13" s="49">
        <f>SUM(F5:F7,F9:F11)</f>
        <v>100087</v>
      </c>
      <c r="G13" s="17">
        <f>F13/'2013'!F13</f>
        <v>1.714669955971287</v>
      </c>
      <c r="H13" s="19">
        <f t="shared" si="0"/>
        <v>161657</v>
      </c>
      <c r="I13" s="16">
        <f>H13/'2013'!H13</f>
        <v>1.2969705235795317</v>
      </c>
      <c r="J13" s="21"/>
    </row>
    <row r="14" spans="1:10" ht="12.75">
      <c r="A14" s="22" t="s">
        <v>18</v>
      </c>
      <c r="B14" s="15">
        <v>38905</v>
      </c>
      <c r="C14" s="16">
        <f>B14/'2013'!B14</f>
        <v>1.0100210285832965</v>
      </c>
      <c r="D14" s="15">
        <v>10711</v>
      </c>
      <c r="E14" s="17">
        <f>D14/'2013'!D14</f>
        <v>1.1662674216027875</v>
      </c>
      <c r="F14" s="18">
        <v>13964</v>
      </c>
      <c r="G14" s="17">
        <f>F14/'2013'!F14</f>
        <v>1.1530966143682906</v>
      </c>
      <c r="H14" s="31">
        <f t="shared" si="0"/>
        <v>24675</v>
      </c>
      <c r="I14" s="16">
        <f>H14/'2013'!H14</f>
        <v>1.1587771203155819</v>
      </c>
      <c r="J14" s="21">
        <v>15712</v>
      </c>
    </row>
    <row r="15" spans="1:10" ht="12.75">
      <c r="A15" s="22" t="s">
        <v>19</v>
      </c>
      <c r="B15" s="15">
        <v>37774</v>
      </c>
      <c r="C15" s="16">
        <f>B15/'2013'!B15</f>
        <v>0.966729794748426</v>
      </c>
      <c r="D15" s="15">
        <v>8802</v>
      </c>
      <c r="E15" s="17">
        <f>D15/'2013'!D15</f>
        <v>0.9546637744034707</v>
      </c>
      <c r="F15" s="18">
        <v>16768</v>
      </c>
      <c r="G15" s="17">
        <f>F15/'2013'!F15</f>
        <v>0.9797826341007363</v>
      </c>
      <c r="H15" s="31">
        <f t="shared" si="0"/>
        <v>25570</v>
      </c>
      <c r="I15" s="16">
        <f>H15/'2013'!H15</f>
        <v>0.9709880762512342</v>
      </c>
      <c r="J15" s="21">
        <v>21225</v>
      </c>
    </row>
    <row r="16" spans="1:10" ht="12.75">
      <c r="A16" s="22" t="s">
        <v>20</v>
      </c>
      <c r="B16" s="15">
        <v>42358</v>
      </c>
      <c r="C16" s="16">
        <f>B16/'2013'!B16</f>
        <v>1.2738481895825815</v>
      </c>
      <c r="D16" s="15">
        <v>11477</v>
      </c>
      <c r="E16" s="17">
        <f>D16/'2013'!D16</f>
        <v>0.979099129841324</v>
      </c>
      <c r="F16" s="18">
        <v>18719</v>
      </c>
      <c r="G16" s="17">
        <f>F16/'2013'!F16</f>
        <v>1.6583097094259391</v>
      </c>
      <c r="H16" s="31">
        <f t="shared" si="0"/>
        <v>30196</v>
      </c>
      <c r="I16" s="16">
        <f>H16/'2013'!H16</f>
        <v>1.3122990004345936</v>
      </c>
      <c r="J16" s="21">
        <v>21403</v>
      </c>
    </row>
    <row r="17" spans="1:10" ht="12.75">
      <c r="A17" s="22" t="s">
        <v>21</v>
      </c>
      <c r="B17" s="15">
        <f>SUM(B14:B16)</f>
        <v>119037</v>
      </c>
      <c r="C17" s="16">
        <f>B17/'2013'!B17</f>
        <v>1.0739050024809418</v>
      </c>
      <c r="D17" s="15">
        <f>SUM(D14:D16)</f>
        <v>30990</v>
      </c>
      <c r="E17" s="17">
        <f>D17/'2013'!D17</f>
        <v>1.0286795459071898</v>
      </c>
      <c r="F17" s="18">
        <f>SUM(F14:F16)</f>
        <v>49451</v>
      </c>
      <c r="G17" s="17">
        <f>F17/'2013'!F17</f>
        <v>1.2206506714060033</v>
      </c>
      <c r="H17" s="19">
        <f t="shared" si="0"/>
        <v>80441</v>
      </c>
      <c r="I17" s="16">
        <f>H17/'2013'!H17</f>
        <v>1.1387779948469663</v>
      </c>
      <c r="J17" s="21"/>
    </row>
    <row r="18" spans="1:10" ht="12.75">
      <c r="A18" s="22" t="s">
        <v>22</v>
      </c>
      <c r="B18" s="15">
        <v>30579</v>
      </c>
      <c r="C18" s="16">
        <f>B18/'2013'!B18</f>
        <v>0.8893380642159143</v>
      </c>
      <c r="D18" s="15">
        <v>11920</v>
      </c>
      <c r="E18" s="17">
        <f>D18/'2013'!D18</f>
        <v>0.9620661824051655</v>
      </c>
      <c r="F18" s="18">
        <v>11976</v>
      </c>
      <c r="G18" s="17">
        <f>F18/'2013'!F18</f>
        <v>1.6096774193548387</v>
      </c>
      <c r="H18" s="31">
        <f t="shared" si="0"/>
        <v>23896</v>
      </c>
      <c r="I18" s="16">
        <f>H18/'2013'!H18</f>
        <v>1.205042864346949</v>
      </c>
      <c r="J18" s="21">
        <v>15914</v>
      </c>
    </row>
    <row r="19" spans="1:10" ht="12.75">
      <c r="A19" s="22" t="s">
        <v>23</v>
      </c>
      <c r="B19" s="15">
        <v>35059</v>
      </c>
      <c r="C19" s="16">
        <f>B19/'2013'!B19</f>
        <v>0.9557027586958892</v>
      </c>
      <c r="D19" s="15">
        <v>10757</v>
      </c>
      <c r="E19" s="17">
        <f>D19/'2013'!D19</f>
        <v>0.9395580400034937</v>
      </c>
      <c r="F19" s="18">
        <v>12521</v>
      </c>
      <c r="G19" s="17">
        <f>F19/'2013'!F19</f>
        <v>1.1837950269452586</v>
      </c>
      <c r="H19" s="31">
        <f t="shared" si="0"/>
        <v>23278</v>
      </c>
      <c r="I19" s="16">
        <f>H19/'2013'!H19</f>
        <v>1.0568419141015164</v>
      </c>
      <c r="J19" s="21">
        <v>16948</v>
      </c>
    </row>
    <row r="20" spans="1:10" ht="12.75">
      <c r="A20" s="22" t="s">
        <v>24</v>
      </c>
      <c r="B20" s="15">
        <v>38985</v>
      </c>
      <c r="C20" s="16">
        <f>B20/'2013'!B20</f>
        <v>0.9920604626307352</v>
      </c>
      <c r="D20" s="15">
        <v>12708</v>
      </c>
      <c r="E20" s="17">
        <f>D20/'2013'!D20</f>
        <v>1.1411637931034482</v>
      </c>
      <c r="F20" s="18">
        <v>11981</v>
      </c>
      <c r="G20" s="17">
        <f>F20/'2013'!F20</f>
        <v>0.8311481096080472</v>
      </c>
      <c r="H20" s="31">
        <f t="shared" si="0"/>
        <v>24689</v>
      </c>
      <c r="I20" s="16">
        <f>H20/'2013'!H20</f>
        <v>0.9662635513287151</v>
      </c>
      <c r="J20" s="21">
        <v>20499</v>
      </c>
    </row>
    <row r="21" spans="1:10" ht="12.75">
      <c r="A21" s="22" t="s">
        <v>25</v>
      </c>
      <c r="B21" s="15">
        <f>SUM(B18:B20)</f>
        <v>104623</v>
      </c>
      <c r="C21" s="16">
        <f>B21/'2013'!B21</f>
        <v>0.9479726362524351</v>
      </c>
      <c r="D21" s="15">
        <f>SUM(D18:D20)</f>
        <v>35385</v>
      </c>
      <c r="E21" s="17">
        <f>D21/'2013'!D21</f>
        <v>1.011722659042173</v>
      </c>
      <c r="F21" s="18">
        <f>SUM(F18:F20)</f>
        <v>36478</v>
      </c>
      <c r="G21" s="17">
        <f>F21/'2013'!F21</f>
        <v>1.1247533300444006</v>
      </c>
      <c r="H21" s="18">
        <f t="shared" si="0"/>
        <v>71863</v>
      </c>
      <c r="I21" s="20">
        <f>H21/'2013'!H21</f>
        <v>1.0661058940466124</v>
      </c>
      <c r="J21" s="21"/>
    </row>
    <row r="22" spans="1:10" ht="12.75">
      <c r="A22" s="22" t="s">
        <v>26</v>
      </c>
      <c r="B22" s="15">
        <f>SUM(B21,B17)</f>
        <v>223660</v>
      </c>
      <c r="C22" s="16">
        <f>B22/'2013'!B22</f>
        <v>1.011075448668686</v>
      </c>
      <c r="D22" s="15">
        <f>SUM(D21,D17)</f>
        <v>66375</v>
      </c>
      <c r="E22" s="17">
        <f>D22/'2013'!D22</f>
        <v>1.0195695918649483</v>
      </c>
      <c r="F22" s="18">
        <f>SUM(F21,F17)</f>
        <v>85929</v>
      </c>
      <c r="G22" s="17">
        <f>F22/'2013'!F22</f>
        <v>1.178013270454047</v>
      </c>
      <c r="H22" s="18">
        <f t="shared" si="0"/>
        <v>152304</v>
      </c>
      <c r="I22" s="20">
        <f>H22/'2013'!H22</f>
        <v>1.1032924046506574</v>
      </c>
      <c r="J22" s="21"/>
    </row>
    <row r="23" spans="1:10" ht="13.5" thickBot="1">
      <c r="A23" s="23" t="s">
        <v>103</v>
      </c>
      <c r="B23" s="24">
        <f>SUM(B13,B22)</f>
        <v>463011</v>
      </c>
      <c r="C23" s="25">
        <f>B23/'2013'!B23</f>
        <v>1.044742340618527</v>
      </c>
      <c r="D23" s="24">
        <f>SUM(D13,D22)</f>
        <v>127945</v>
      </c>
      <c r="E23" s="26">
        <f>D23/'2013'!D23</f>
        <v>0.973913771579941</v>
      </c>
      <c r="F23" s="27">
        <f>SUM(F13,F22)</f>
        <v>186016</v>
      </c>
      <c r="G23" s="26">
        <f>F23/'2013'!F23</f>
        <v>1.416563225831017</v>
      </c>
      <c r="H23" s="27">
        <f t="shared" si="0"/>
        <v>313961</v>
      </c>
      <c r="I23" s="28">
        <f>H23/'2013'!H23</f>
        <v>1.1951904738338783</v>
      </c>
      <c r="J23" s="29"/>
    </row>
    <row r="24" spans="5:10" ht="12.75">
      <c r="E24" s="30"/>
      <c r="F24" s="30"/>
      <c r="G24" s="30"/>
      <c r="J24" s="1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J23" sqref="A18:J23"/>
    </sheetView>
  </sheetViews>
  <sheetFormatPr defaultColWidth="9.00390625" defaultRowHeight="13.5"/>
  <cols>
    <col min="1" max="1" width="10.25390625" style="0" bestFit="1" customWidth="1"/>
  </cols>
  <sheetData>
    <row r="1" spans="1:10" ht="13.5" thickBot="1">
      <c r="A1" s="124" t="s">
        <v>99</v>
      </c>
      <c r="B1" s="125"/>
      <c r="C1" s="125"/>
      <c r="D1" s="125"/>
      <c r="E1" s="125"/>
      <c r="F1" s="125"/>
      <c r="G1" s="125"/>
      <c r="H1" s="125"/>
      <c r="I1" s="125"/>
      <c r="J1" s="1" t="s">
        <v>1</v>
      </c>
    </row>
    <row r="2" spans="1:10" ht="13.5" thickBot="1">
      <c r="A2" s="126"/>
      <c r="B2" s="128" t="s">
        <v>2</v>
      </c>
      <c r="C2" s="130" t="s">
        <v>3</v>
      </c>
      <c r="D2" s="132" t="s">
        <v>4</v>
      </c>
      <c r="E2" s="133"/>
      <c r="F2" s="133"/>
      <c r="G2" s="133"/>
      <c r="H2" s="133"/>
      <c r="I2" s="134"/>
      <c r="J2" s="122" t="s">
        <v>5</v>
      </c>
    </row>
    <row r="3" spans="1:10" ht="13.5" thickBot="1">
      <c r="A3" s="127"/>
      <c r="B3" s="129"/>
      <c r="C3" s="131"/>
      <c r="D3" s="2" t="s">
        <v>6</v>
      </c>
      <c r="E3" s="3" t="s">
        <v>3</v>
      </c>
      <c r="F3" s="3" t="s">
        <v>7</v>
      </c>
      <c r="G3" s="3" t="s">
        <v>3</v>
      </c>
      <c r="H3" s="4" t="s">
        <v>8</v>
      </c>
      <c r="I3" s="5" t="s">
        <v>3</v>
      </c>
      <c r="J3" s="123"/>
    </row>
    <row r="4" spans="1:10" ht="12.75">
      <c r="A4" s="6" t="s">
        <v>98</v>
      </c>
      <c r="B4" s="7">
        <v>451325</v>
      </c>
      <c r="C4" s="8">
        <v>0.8815148011281514</v>
      </c>
      <c r="D4" s="7">
        <v>123887</v>
      </c>
      <c r="E4" s="9">
        <v>1.0073751829565782</v>
      </c>
      <c r="F4" s="10">
        <v>137126</v>
      </c>
      <c r="G4" s="9">
        <v>0.9089438762320781</v>
      </c>
      <c r="H4" s="11">
        <v>261013</v>
      </c>
      <c r="I4" s="12">
        <v>0.9531483368207331</v>
      </c>
      <c r="J4" s="13"/>
    </row>
    <row r="5" spans="1:10" ht="12.75">
      <c r="A5" s="22" t="s">
        <v>95</v>
      </c>
      <c r="B5" s="15">
        <v>41746</v>
      </c>
      <c r="C5" s="16">
        <f>B5/'2012'!B5</f>
        <v>1.1717188727966767</v>
      </c>
      <c r="D5" s="15">
        <v>9658</v>
      </c>
      <c r="E5" s="17">
        <f>D5/'2012'!D5</f>
        <v>1.0229848532994386</v>
      </c>
      <c r="F5" s="18">
        <v>9498</v>
      </c>
      <c r="G5" s="17">
        <f>F5/'2012'!F5</f>
        <v>1.1525300327630141</v>
      </c>
      <c r="H5" s="31">
        <f>D5+F5</f>
        <v>19156</v>
      </c>
      <c r="I5" s="16">
        <f>H5/'2012'!H5</f>
        <v>1.0833616106775252</v>
      </c>
      <c r="J5" s="21">
        <v>27761</v>
      </c>
    </row>
    <row r="6" spans="1:10" ht="12.75">
      <c r="A6" s="22" t="s">
        <v>10</v>
      </c>
      <c r="B6" s="15">
        <v>38322</v>
      </c>
      <c r="C6" s="16">
        <f>B6/'2012'!B6</f>
        <v>1.0508679079715908</v>
      </c>
      <c r="D6" s="15">
        <v>11035</v>
      </c>
      <c r="E6" s="17">
        <f>D6/'2012'!D6</f>
        <v>1.0652572642146925</v>
      </c>
      <c r="F6" s="18">
        <v>7630</v>
      </c>
      <c r="G6" s="17">
        <f>F6/'2012'!F6</f>
        <v>0.660377358490566</v>
      </c>
      <c r="H6" s="31">
        <f aca="true" t="shared" si="0" ref="H6:H23">D6+F6</f>
        <v>18665</v>
      </c>
      <c r="I6" s="16">
        <f>H6/'2012'!H6</f>
        <v>0.8517774836854834</v>
      </c>
      <c r="J6" s="21">
        <v>34554</v>
      </c>
    </row>
    <row r="7" spans="1:10" ht="12.75">
      <c r="A7" s="22" t="s">
        <v>11</v>
      </c>
      <c r="B7" s="15">
        <v>38515</v>
      </c>
      <c r="C7" s="16">
        <f>B7/'2012'!B7</f>
        <v>1.0870117407992774</v>
      </c>
      <c r="D7" s="15">
        <v>11843</v>
      </c>
      <c r="E7" s="17">
        <f>D7/'2012'!D7</f>
        <v>1.0860155891792755</v>
      </c>
      <c r="F7" s="18">
        <v>13829</v>
      </c>
      <c r="G7" s="17">
        <f>F7/'2012'!F7</f>
        <v>0.8760848907190371</v>
      </c>
      <c r="H7" s="31">
        <f t="shared" si="0"/>
        <v>25672</v>
      </c>
      <c r="I7" s="16">
        <f>H7/'2012'!H7</f>
        <v>0.9618583739228176</v>
      </c>
      <c r="J7" s="21">
        <v>32833</v>
      </c>
    </row>
    <row r="8" spans="1:10" ht="12.75">
      <c r="A8" s="22" t="s">
        <v>12</v>
      </c>
      <c r="B8" s="15">
        <f>SUM(B5:B7)</f>
        <v>118583</v>
      </c>
      <c r="C8" s="16">
        <f>B8/'2012'!B8</f>
        <v>1.1028206868972443</v>
      </c>
      <c r="D8" s="15">
        <f>SUM(D5:D7)</f>
        <v>32536</v>
      </c>
      <c r="E8" s="17">
        <f>D8/'2012'!D8</f>
        <v>1.059631981761928</v>
      </c>
      <c r="F8" s="18">
        <f>SUM(F5:F7)</f>
        <v>30957</v>
      </c>
      <c r="G8" s="17">
        <f>F8/'2012'!F8</f>
        <v>0.8700674536256324</v>
      </c>
      <c r="H8" s="19">
        <f t="shared" si="0"/>
        <v>63493</v>
      </c>
      <c r="I8" s="16">
        <f>H8/'2012'!H8</f>
        <v>0.9578788564531946</v>
      </c>
      <c r="J8" s="21"/>
    </row>
    <row r="9" spans="1:10" ht="12.75">
      <c r="A9" s="22" t="s">
        <v>13</v>
      </c>
      <c r="B9" s="15">
        <v>34765</v>
      </c>
      <c r="C9" s="16">
        <f>B9/'2012'!B9</f>
        <v>0.7958473548062175</v>
      </c>
      <c r="D9" s="15">
        <v>11884</v>
      </c>
      <c r="E9" s="17">
        <f>D9/'2012'!D9</f>
        <v>1.1801390268123138</v>
      </c>
      <c r="F9" s="18">
        <v>11189</v>
      </c>
      <c r="G9" s="17">
        <f>F9/'2012'!F9</f>
        <v>1.0045789190159813</v>
      </c>
      <c r="H9" s="31">
        <f t="shared" si="0"/>
        <v>23073</v>
      </c>
      <c r="I9" s="16">
        <f>H9/'2012'!H9</f>
        <v>1.0879385137683892</v>
      </c>
      <c r="J9" s="21">
        <v>26318</v>
      </c>
    </row>
    <row r="10" spans="1:10" ht="12.75">
      <c r="A10" s="22" t="s">
        <v>14</v>
      </c>
      <c r="B10" s="15">
        <v>37068</v>
      </c>
      <c r="C10" s="16">
        <f>B10/'2012'!B10</f>
        <v>0.7261258790573762</v>
      </c>
      <c r="D10" s="15">
        <v>11104</v>
      </c>
      <c r="E10" s="17">
        <f>D10/'2012'!D10</f>
        <v>1.0545109211775878</v>
      </c>
      <c r="F10" s="18">
        <v>7680</v>
      </c>
      <c r="G10" s="17">
        <f>F10/'2012'!F10</f>
        <v>0.4269513008672448</v>
      </c>
      <c r="H10" s="31">
        <f t="shared" si="0"/>
        <v>18784</v>
      </c>
      <c r="I10" s="16">
        <f>H10/'2012'!H10</f>
        <v>0.6586717161091241</v>
      </c>
      <c r="J10" s="21">
        <v>29141</v>
      </c>
    </row>
    <row r="11" spans="1:10" ht="12.75">
      <c r="A11" s="22" t="s">
        <v>15</v>
      </c>
      <c r="B11" s="15">
        <v>31556</v>
      </c>
      <c r="C11" s="16">
        <f>B11/'2012'!B11</f>
        <v>0.778276525427909</v>
      </c>
      <c r="D11" s="15">
        <v>10747</v>
      </c>
      <c r="E11" s="17">
        <f>D11/'2012'!D11</f>
        <v>1.1093104872006607</v>
      </c>
      <c r="F11" s="18">
        <v>8545</v>
      </c>
      <c r="G11" s="17">
        <f>F11/'2012'!F11</f>
        <v>0.616922965850841</v>
      </c>
      <c r="H11" s="31">
        <f t="shared" si="0"/>
        <v>19292</v>
      </c>
      <c r="I11" s="16">
        <f>H11/'2012'!H11</f>
        <v>0.819576022770721</v>
      </c>
      <c r="J11" s="21">
        <v>25068</v>
      </c>
    </row>
    <row r="12" spans="1:10" ht="12.75">
      <c r="A12" s="22" t="s">
        <v>16</v>
      </c>
      <c r="B12" s="15">
        <f>SUM(B9:B11)</f>
        <v>103389</v>
      </c>
      <c r="C12" s="16">
        <f>B12/'2012'!B12</f>
        <v>0.7642706131078224</v>
      </c>
      <c r="D12" s="15">
        <f>SUM(D9:D11)</f>
        <v>33735</v>
      </c>
      <c r="E12" s="17">
        <f>D12/'2012'!D12</f>
        <v>1.1138074484944533</v>
      </c>
      <c r="F12" s="49">
        <f>SUM(F9:F11)</f>
        <v>27414</v>
      </c>
      <c r="G12" s="17">
        <f>F12/'2012'!F12</f>
        <v>0.6378760732484817</v>
      </c>
      <c r="H12" s="19">
        <f t="shared" si="0"/>
        <v>61149</v>
      </c>
      <c r="I12" s="16">
        <f>H12/'2012'!H12</f>
        <v>0.8346277212857436</v>
      </c>
      <c r="J12" s="21"/>
    </row>
    <row r="13" spans="1:10" ht="12.75">
      <c r="A13" s="22" t="s">
        <v>17</v>
      </c>
      <c r="B13" s="15">
        <f>SUM(B5:B7,B9:B11)</f>
        <v>221972</v>
      </c>
      <c r="C13" s="16">
        <f>B13/'2012'!B13</f>
        <v>0.9141986367661292</v>
      </c>
      <c r="D13" s="15">
        <f>SUM(D5:D7,D9:D11)</f>
        <v>66271</v>
      </c>
      <c r="E13" s="17">
        <f>D13/'2012'!D13</f>
        <v>1.086534520354795</v>
      </c>
      <c r="F13" s="49">
        <f>SUM(F5:F7,F9:F11)</f>
        <v>58371</v>
      </c>
      <c r="G13" s="17">
        <f>F13/'2012'!F13</f>
        <v>0.7430400855429815</v>
      </c>
      <c r="H13" s="19">
        <f t="shared" si="0"/>
        <v>124642</v>
      </c>
      <c r="I13" s="16">
        <f>H13/'2012'!H13</f>
        <v>0.8931709064851308</v>
      </c>
      <c r="J13" s="21"/>
    </row>
    <row r="14" spans="1:10" ht="12.75">
      <c r="A14" s="22" t="s">
        <v>18</v>
      </c>
      <c r="B14" s="15">
        <v>38519</v>
      </c>
      <c r="C14" s="16">
        <f>B14/'2012'!B14</f>
        <v>0.9099907864584563</v>
      </c>
      <c r="D14" s="15">
        <v>9184</v>
      </c>
      <c r="E14" s="17">
        <f>D14/'2012'!D14</f>
        <v>0.884522777617259</v>
      </c>
      <c r="F14" s="18">
        <v>12110</v>
      </c>
      <c r="G14" s="17">
        <f>F14/'2012'!F14</f>
        <v>0.8904411764705882</v>
      </c>
      <c r="H14" s="31">
        <f t="shared" si="0"/>
        <v>21294</v>
      </c>
      <c r="I14" s="16">
        <f>H14/'2012'!H14</f>
        <v>0.8878789142309136</v>
      </c>
      <c r="J14" s="21">
        <v>22859</v>
      </c>
    </row>
    <row r="15" spans="1:10" ht="12.75">
      <c r="A15" s="22" t="s">
        <v>19</v>
      </c>
      <c r="B15" s="15">
        <v>39074</v>
      </c>
      <c r="C15" s="16">
        <f>B15/'2012'!B15</f>
        <v>1.0013582429973604</v>
      </c>
      <c r="D15" s="15">
        <v>9220</v>
      </c>
      <c r="E15" s="17">
        <f>D15/'2012'!D15</f>
        <v>1.0270691767851174</v>
      </c>
      <c r="F15" s="18">
        <v>17114</v>
      </c>
      <c r="G15" s="17">
        <f>F15/'2012'!F15</f>
        <v>1.5546875</v>
      </c>
      <c r="H15" s="31">
        <f t="shared" si="0"/>
        <v>26334</v>
      </c>
      <c r="I15" s="16">
        <f>H15/'2012'!H15</f>
        <v>1.3176882661996496</v>
      </c>
      <c r="J15" s="21">
        <v>23574</v>
      </c>
    </row>
    <row r="16" spans="1:10" ht="12.75">
      <c r="A16" s="22" t="s">
        <v>20</v>
      </c>
      <c r="B16" s="15">
        <v>33252</v>
      </c>
      <c r="C16" s="16">
        <f>B16/'2012'!B16</f>
        <v>0.9902322811197141</v>
      </c>
      <c r="D16" s="15">
        <v>11722</v>
      </c>
      <c r="E16" s="17">
        <f>D16/'2012'!D16</f>
        <v>1.1074161549362305</v>
      </c>
      <c r="F16" s="18">
        <v>11288</v>
      </c>
      <c r="G16" s="17">
        <f>F16/'2012'!F16</f>
        <v>1.1043929165443693</v>
      </c>
      <c r="H16" s="31">
        <f t="shared" si="0"/>
        <v>23010</v>
      </c>
      <c r="I16" s="16">
        <f>H16/'2012'!H16</f>
        <v>1.1059309814476592</v>
      </c>
      <c r="J16" s="21">
        <v>23010</v>
      </c>
    </row>
    <row r="17" spans="1:10" ht="12.75">
      <c r="A17" s="22" t="s">
        <v>21</v>
      </c>
      <c r="B17" s="15">
        <f>SUM(B14:B16)</f>
        <v>110845</v>
      </c>
      <c r="C17" s="16">
        <f>B17/'2012'!B17</f>
        <v>0.9644566257722091</v>
      </c>
      <c r="D17" s="15">
        <f>SUM(D14:D16)</f>
        <v>30126</v>
      </c>
      <c r="E17" s="17">
        <f>D17/'2012'!D17</f>
        <v>1.006044414760394</v>
      </c>
      <c r="F17" s="18">
        <f>SUM(F14:F16)</f>
        <v>40512</v>
      </c>
      <c r="G17" s="17">
        <f>F17/'2012'!F17</f>
        <v>1.1631686238479428</v>
      </c>
      <c r="H17" s="19">
        <f t="shared" si="0"/>
        <v>70638</v>
      </c>
      <c r="I17" s="16">
        <f>H17/'2012'!H17</f>
        <v>1.0905301509865069</v>
      </c>
      <c r="J17" s="21"/>
    </row>
    <row r="18" spans="1:10" ht="12.75">
      <c r="A18" s="22" t="s">
        <v>22</v>
      </c>
      <c r="B18" s="15">
        <v>34384</v>
      </c>
      <c r="C18" s="16">
        <f>B18/'2012'!B18</f>
        <v>1.3079732197200244</v>
      </c>
      <c r="D18" s="15">
        <v>12390</v>
      </c>
      <c r="E18" s="17">
        <f>D18/'2012'!D18</f>
        <v>1.2237037037037037</v>
      </c>
      <c r="F18" s="18">
        <v>7440</v>
      </c>
      <c r="G18" s="17">
        <f>F18/'2012'!F18</f>
        <v>0.730055931704445</v>
      </c>
      <c r="H18" s="31">
        <f t="shared" si="0"/>
        <v>19830</v>
      </c>
      <c r="I18" s="16">
        <f>H18/'2012'!H18</f>
        <v>0.9760779681039575</v>
      </c>
      <c r="J18" s="21">
        <v>18122</v>
      </c>
    </row>
    <row r="19" spans="1:10" ht="12.75">
      <c r="A19" s="22" t="s">
        <v>23</v>
      </c>
      <c r="B19" s="15">
        <v>36684</v>
      </c>
      <c r="C19" s="16">
        <f>B19/'2012'!B19</f>
        <v>1.1773163451972144</v>
      </c>
      <c r="D19" s="15">
        <v>11449</v>
      </c>
      <c r="E19" s="17">
        <f>D19/'2012'!D19</f>
        <v>1.051524614254225</v>
      </c>
      <c r="F19" s="18">
        <v>10577</v>
      </c>
      <c r="G19" s="17">
        <f>F19/'2012'!F19</f>
        <v>1.298269301583405</v>
      </c>
      <c r="H19" s="31">
        <f t="shared" si="0"/>
        <v>22026</v>
      </c>
      <c r="I19" s="16">
        <f>H19/'2012'!H19</f>
        <v>1.157131599684791</v>
      </c>
      <c r="J19" s="21">
        <v>16730</v>
      </c>
    </row>
    <row r="20" spans="1:10" ht="12.75">
      <c r="A20" s="22" t="s">
        <v>24</v>
      </c>
      <c r="B20" s="15">
        <v>39297</v>
      </c>
      <c r="C20" s="16">
        <f>B20/'2012'!B20</f>
        <v>1.0872644772155051</v>
      </c>
      <c r="D20" s="15">
        <v>11136</v>
      </c>
      <c r="E20" s="17">
        <f>D20/'2012'!D20</f>
        <v>0.9329758713136729</v>
      </c>
      <c r="F20" s="18">
        <v>14415</v>
      </c>
      <c r="G20" s="17">
        <f>F20/'2012'!F20</f>
        <v>2.668456127360237</v>
      </c>
      <c r="H20" s="31">
        <f t="shared" si="0"/>
        <v>25551</v>
      </c>
      <c r="I20" s="16">
        <f>H20/'2012'!H20</f>
        <v>1.4736993886261391</v>
      </c>
      <c r="J20" s="21">
        <v>18988</v>
      </c>
    </row>
    <row r="21" spans="1:10" ht="12.75">
      <c r="A21" s="22" t="s">
        <v>25</v>
      </c>
      <c r="B21" s="15">
        <f>SUM(B18:B20)</f>
        <v>110365</v>
      </c>
      <c r="C21" s="16">
        <f>B21/'2012'!B21</f>
        <v>1.1792392349610001</v>
      </c>
      <c r="D21" s="15">
        <f>SUM(D18:D20)</f>
        <v>34975</v>
      </c>
      <c r="E21" s="17">
        <f>D21/'2012'!D21</f>
        <v>1.0614889677987192</v>
      </c>
      <c r="F21" s="18">
        <f>SUM(F18:F20)</f>
        <v>32432</v>
      </c>
      <c r="G21" s="17">
        <f>F21/'2012'!F21</f>
        <v>1.3661331086773378</v>
      </c>
      <c r="H21" s="18">
        <f t="shared" si="0"/>
        <v>67407</v>
      </c>
      <c r="I21" s="20">
        <f>H21/'2012'!H21</f>
        <v>1.1890666619626382</v>
      </c>
      <c r="J21" s="21"/>
    </row>
    <row r="22" spans="1:10" ht="12.75">
      <c r="A22" s="22" t="s">
        <v>26</v>
      </c>
      <c r="B22" s="15">
        <f>SUM(B21,B17)</f>
        <v>221210</v>
      </c>
      <c r="C22" s="16">
        <f>B22/'2012'!B22</f>
        <v>1.060857471705352</v>
      </c>
      <c r="D22" s="15">
        <f>SUM(D21,D17)</f>
        <v>65101</v>
      </c>
      <c r="E22" s="17">
        <f>D22/'2012'!D22</f>
        <v>1.0350907876745</v>
      </c>
      <c r="F22" s="18">
        <f>SUM(F21,F17)</f>
        <v>72944</v>
      </c>
      <c r="G22" s="17">
        <f>F22/'2012'!F22</f>
        <v>1.2454370059246358</v>
      </c>
      <c r="H22" s="18">
        <f t="shared" si="0"/>
        <v>138045</v>
      </c>
      <c r="I22" s="20">
        <f>H22/'2012'!H22</f>
        <v>1.136518939924092</v>
      </c>
      <c r="J22" s="21"/>
    </row>
    <row r="23" spans="1:10" ht="13.5" thickBot="1">
      <c r="A23" s="23" t="s">
        <v>100</v>
      </c>
      <c r="B23" s="24">
        <f>SUM(B13,B22)</f>
        <v>443182</v>
      </c>
      <c r="C23" s="25">
        <f>B23/'2012'!B23</f>
        <v>0.9819575693790505</v>
      </c>
      <c r="D23" s="24">
        <f>SUM(D13,D22)</f>
        <v>131372</v>
      </c>
      <c r="E23" s="26">
        <f>D23/'2012'!D23</f>
        <v>1.0604179615294582</v>
      </c>
      <c r="F23" s="27">
        <f>SUM(F13,F22)</f>
        <v>131315</v>
      </c>
      <c r="G23" s="26">
        <f>F23/'2012'!F23</f>
        <v>0.9576229161501101</v>
      </c>
      <c r="H23" s="27">
        <f t="shared" si="0"/>
        <v>262687</v>
      </c>
      <c r="I23" s="28">
        <f>H23/'2012'!H23</f>
        <v>1.0064134736584</v>
      </c>
      <c r="J23" s="29"/>
    </row>
    <row r="24" spans="5:10" ht="12.75">
      <c r="E24" s="30"/>
      <c r="F24" s="30"/>
      <c r="G24" s="30"/>
      <c r="J24" s="1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20" sqref="B20:J23"/>
    </sheetView>
  </sheetViews>
  <sheetFormatPr defaultColWidth="9.00390625" defaultRowHeight="13.5"/>
  <cols>
    <col min="1" max="1" width="10.25390625" style="0" bestFit="1" customWidth="1"/>
  </cols>
  <sheetData>
    <row r="1" spans="1:10" ht="13.5" thickBot="1">
      <c r="A1" s="124" t="s">
        <v>97</v>
      </c>
      <c r="B1" s="125"/>
      <c r="C1" s="125"/>
      <c r="D1" s="125"/>
      <c r="E1" s="125"/>
      <c r="F1" s="125"/>
      <c r="G1" s="125"/>
      <c r="H1" s="125"/>
      <c r="I1" s="125"/>
      <c r="J1" s="1" t="s">
        <v>1</v>
      </c>
    </row>
    <row r="2" spans="1:10" ht="13.5" thickBot="1">
      <c r="A2" s="126"/>
      <c r="B2" s="128" t="s">
        <v>2</v>
      </c>
      <c r="C2" s="130" t="s">
        <v>3</v>
      </c>
      <c r="D2" s="132" t="s">
        <v>4</v>
      </c>
      <c r="E2" s="133"/>
      <c r="F2" s="133"/>
      <c r="G2" s="133"/>
      <c r="H2" s="133"/>
      <c r="I2" s="134"/>
      <c r="J2" s="122" t="s">
        <v>5</v>
      </c>
    </row>
    <row r="3" spans="1:10" ht="13.5" thickBot="1">
      <c r="A3" s="127"/>
      <c r="B3" s="129"/>
      <c r="C3" s="131"/>
      <c r="D3" s="2" t="s">
        <v>6</v>
      </c>
      <c r="E3" s="3" t="s">
        <v>3</v>
      </c>
      <c r="F3" s="3" t="s">
        <v>7</v>
      </c>
      <c r="G3" s="3" t="s">
        <v>3</v>
      </c>
      <c r="H3" s="4" t="s">
        <v>8</v>
      </c>
      <c r="I3" s="5" t="s">
        <v>3</v>
      </c>
      <c r="J3" s="123"/>
    </row>
    <row r="4" spans="1:10" ht="12.75">
      <c r="A4" s="6" t="s">
        <v>96</v>
      </c>
      <c r="B4" s="7">
        <v>511988</v>
      </c>
      <c r="C4" s="8">
        <v>1.0433106326441617</v>
      </c>
      <c r="D4" s="7">
        <v>122980</v>
      </c>
      <c r="E4" s="9">
        <v>0.9584525099173102</v>
      </c>
      <c r="F4" s="10">
        <v>150863</v>
      </c>
      <c r="G4" s="9">
        <v>1.254296332632174</v>
      </c>
      <c r="H4" s="11">
        <v>273843</v>
      </c>
      <c r="I4" s="12">
        <v>1.1015938017925242</v>
      </c>
      <c r="J4" s="13"/>
    </row>
    <row r="5" spans="1:10" ht="12.75">
      <c r="A5" s="22" t="s">
        <v>95</v>
      </c>
      <c r="B5" s="15">
        <v>35628</v>
      </c>
      <c r="C5" s="16">
        <f>B5/'2011'!B5</f>
        <v>0.7583329785875441</v>
      </c>
      <c r="D5" s="15">
        <v>9441</v>
      </c>
      <c r="E5" s="17">
        <f>D5/'2011'!D5</f>
        <v>0.8964109380934295</v>
      </c>
      <c r="F5" s="18">
        <v>8241</v>
      </c>
      <c r="G5" s="17">
        <f>F5/'2011'!F5</f>
        <v>0.8018877104213292</v>
      </c>
      <c r="H5" s="31">
        <f>D5+F5</f>
        <v>17682</v>
      </c>
      <c r="I5" s="16">
        <f>H5/'2011'!H5</f>
        <v>0.8497284828679899</v>
      </c>
      <c r="J5" s="21">
        <v>30417</v>
      </c>
    </row>
    <row r="6" spans="1:10" ht="12.75">
      <c r="A6" s="22" t="s">
        <v>10</v>
      </c>
      <c r="B6" s="15">
        <v>36467</v>
      </c>
      <c r="C6" s="16">
        <f>B6/'2011'!B6</f>
        <v>0.782268271231525</v>
      </c>
      <c r="D6" s="15">
        <v>10359</v>
      </c>
      <c r="E6" s="17">
        <f>D6/'2011'!D6</f>
        <v>0.966865783087549</v>
      </c>
      <c r="F6" s="18">
        <v>11554</v>
      </c>
      <c r="G6" s="17">
        <f>F6/'2011'!F6</f>
        <v>0.7842258874635173</v>
      </c>
      <c r="H6" s="31">
        <f>D6+F6</f>
        <v>21913</v>
      </c>
      <c r="I6" s="16">
        <f>H6/'2011'!H6</f>
        <v>0.8611231186387394</v>
      </c>
      <c r="J6" s="21">
        <v>28642</v>
      </c>
    </row>
    <row r="7" spans="1:10" ht="12.75">
      <c r="A7" s="22" t="s">
        <v>11</v>
      </c>
      <c r="B7" s="15">
        <v>35432</v>
      </c>
      <c r="C7" s="16">
        <f>B7/'2011'!B7</f>
        <v>0.719066463723998</v>
      </c>
      <c r="D7" s="15">
        <v>10905</v>
      </c>
      <c r="E7" s="17">
        <f>D7/'2011'!D7</f>
        <v>1.1063203814548037</v>
      </c>
      <c r="F7" s="18">
        <v>15785</v>
      </c>
      <c r="G7" s="17">
        <f>F7/'2011'!F7</f>
        <v>0.914966380709483</v>
      </c>
      <c r="H7" s="31">
        <f>D7+F7</f>
        <v>26690</v>
      </c>
      <c r="I7" s="16">
        <f>H7/'2011'!H7</f>
        <v>0.9845438784167619</v>
      </c>
      <c r="J7" s="21">
        <v>19119</v>
      </c>
    </row>
    <row r="8" spans="1:10" ht="12.75">
      <c r="A8" s="22" t="s">
        <v>12</v>
      </c>
      <c r="B8" s="15">
        <f>SUM(B5:B7)</f>
        <v>107527</v>
      </c>
      <c r="C8" s="16">
        <f>B8/'2011'!B8</f>
        <v>0.7526001931772051</v>
      </c>
      <c r="D8" s="15">
        <f>SUM(D5:D7)</f>
        <v>30705</v>
      </c>
      <c r="E8" s="17">
        <f>D8/'2011'!D8</f>
        <v>0.9872038067067486</v>
      </c>
      <c r="F8" s="18">
        <f>SUM(F5:F7)</f>
        <v>35580</v>
      </c>
      <c r="G8" s="17">
        <f>F8/'2011'!F8</f>
        <v>0.8418910605271875</v>
      </c>
      <c r="H8" s="19">
        <f>SUM(H5:H7)</f>
        <v>66285</v>
      </c>
      <c r="I8" s="16">
        <f>H8/'2011'!H8</f>
        <v>0.9034962175424248</v>
      </c>
      <c r="J8" s="21"/>
    </row>
    <row r="9" spans="1:10" ht="12.75">
      <c r="A9" s="22" t="s">
        <v>13</v>
      </c>
      <c r="B9" s="15">
        <v>43683</v>
      </c>
      <c r="C9" s="16">
        <f>B9/'2011'!B9</f>
        <v>0.9215822784810127</v>
      </c>
      <c r="D9" s="15">
        <v>10070</v>
      </c>
      <c r="E9" s="17">
        <f>D9/'2011'!D9</f>
        <v>0.8661620505762945</v>
      </c>
      <c r="F9" s="18">
        <v>11138</v>
      </c>
      <c r="G9" s="17">
        <f>F9/'2011'!F9</f>
        <v>0.8334954725735239</v>
      </c>
      <c r="H9" s="31">
        <f>D9+F9</f>
        <v>21208</v>
      </c>
      <c r="I9" s="16">
        <f>H9/'2011'!H9</f>
        <v>0.8486934251070472</v>
      </c>
      <c r="J9" s="21">
        <v>19192</v>
      </c>
    </row>
    <row r="10" spans="1:10" ht="12.75">
      <c r="A10" s="22" t="s">
        <v>14</v>
      </c>
      <c r="B10" s="15">
        <v>51049</v>
      </c>
      <c r="C10" s="16">
        <f>B10/'2011'!B10</f>
        <v>1.0619942166469034</v>
      </c>
      <c r="D10" s="15">
        <v>10530</v>
      </c>
      <c r="E10" s="17">
        <f>D10/'2011'!D10</f>
        <v>0.9392560877709393</v>
      </c>
      <c r="F10" s="18">
        <v>17988</v>
      </c>
      <c r="G10" s="17">
        <f>F10/'2011'!F10</f>
        <v>1.6033514573491399</v>
      </c>
      <c r="H10" s="31">
        <f>D10+F10</f>
        <v>28518</v>
      </c>
      <c r="I10" s="16">
        <f>H10/'2011'!H10</f>
        <v>1.27142220240749</v>
      </c>
      <c r="J10" s="21">
        <v>25861</v>
      </c>
    </row>
    <row r="11" spans="1:10" ht="12.75">
      <c r="A11" s="22" t="s">
        <v>15</v>
      </c>
      <c r="B11" s="15">
        <v>40546</v>
      </c>
      <c r="C11" s="16">
        <f>B11/'2011'!B11</f>
        <v>0.9398266190719021</v>
      </c>
      <c r="D11" s="15">
        <v>9688</v>
      </c>
      <c r="E11" s="17">
        <f>D11/'2011'!D11</f>
        <v>0.8320164891789763</v>
      </c>
      <c r="F11" s="18">
        <v>13851</v>
      </c>
      <c r="G11" s="17">
        <f>F11/'2011'!F11</f>
        <v>1.0125</v>
      </c>
      <c r="H11" s="31">
        <f>D11+F11</f>
        <v>23539</v>
      </c>
      <c r="I11" s="16">
        <f>H11/'2011'!H11</f>
        <v>0.9295135049755173</v>
      </c>
      <c r="J11" s="21">
        <v>27298</v>
      </c>
    </row>
    <row r="12" spans="1:10" ht="12.75">
      <c r="A12" s="22" t="s">
        <v>16</v>
      </c>
      <c r="B12" s="15">
        <f>SUM(B9:B11)</f>
        <v>135278</v>
      </c>
      <c r="C12" s="16">
        <f>B12/'2011'!B12</f>
        <v>0.9759542893421157</v>
      </c>
      <c r="D12" s="15">
        <f>SUM(D9:D11)</f>
        <v>30288</v>
      </c>
      <c r="E12" s="17">
        <f>D12/'2011'!D12</f>
        <v>0.87839679823671</v>
      </c>
      <c r="F12" s="49">
        <f>SUM(F9:F11)</f>
        <v>42977</v>
      </c>
      <c r="G12" s="17">
        <f>F12/'2011'!F12</f>
        <v>1.1232293136793685</v>
      </c>
      <c r="H12" s="19">
        <f>SUM(H9:H11)</f>
        <v>73265</v>
      </c>
      <c r="I12" s="16">
        <f>H12/'2011'!H12</f>
        <v>1.0071759482012015</v>
      </c>
      <c r="J12" s="21"/>
    </row>
    <row r="13" spans="1:10" ht="12.75">
      <c r="A13" s="22" t="s">
        <v>17</v>
      </c>
      <c r="B13" s="15">
        <f>SUM(B5:B7,B9:B11)</f>
        <v>242805</v>
      </c>
      <c r="C13" s="16">
        <f>B13/'2011'!B13</f>
        <v>0.8625859282022132</v>
      </c>
      <c r="D13" s="15">
        <f>SUM(D5:D7,D9:D11)</f>
        <v>60993</v>
      </c>
      <c r="E13" s="17">
        <f>D13/'2011'!D13</f>
        <v>0.9299981702854355</v>
      </c>
      <c r="F13" s="49">
        <f>SUM(F5:F7,F9:F11)</f>
        <v>78557</v>
      </c>
      <c r="G13" s="17">
        <f>F13/'2011'!F13</f>
        <v>0.9755725001241866</v>
      </c>
      <c r="H13" s="19">
        <f>SUM(H5:H7,H9:H11)</f>
        <v>139550</v>
      </c>
      <c r="I13" s="16">
        <f>H13/'2011'!H13</f>
        <v>0.9551153940920415</v>
      </c>
      <c r="J13" s="21"/>
    </row>
    <row r="14" spans="1:10" ht="12.75">
      <c r="A14" s="22" t="s">
        <v>18</v>
      </c>
      <c r="B14" s="15">
        <v>42329</v>
      </c>
      <c r="C14" s="16">
        <f>B14/'2011'!B14</f>
        <v>1.0422781443908204</v>
      </c>
      <c r="D14" s="15">
        <v>10383</v>
      </c>
      <c r="E14" s="17">
        <f>D14/'2011'!D14</f>
        <v>1.029753049687593</v>
      </c>
      <c r="F14" s="18">
        <v>13600</v>
      </c>
      <c r="G14" s="17">
        <f>F14/'2011'!F14</f>
        <v>1.2732890178822207</v>
      </c>
      <c r="H14" s="31">
        <f>D14+F14</f>
        <v>23983</v>
      </c>
      <c r="I14" s="16">
        <f>H14/'2011'!H14</f>
        <v>1.155027932960894</v>
      </c>
      <c r="J14" s="21">
        <v>26966</v>
      </c>
    </row>
    <row r="15" spans="1:10" ht="12.75">
      <c r="A15" s="22" t="s">
        <v>19</v>
      </c>
      <c r="B15" s="15">
        <v>39021</v>
      </c>
      <c r="C15" s="16">
        <f>B15/'2011'!B15</f>
        <v>0.8768566998494416</v>
      </c>
      <c r="D15" s="15">
        <v>8977</v>
      </c>
      <c r="E15" s="17">
        <f>D15/'2011'!D15</f>
        <v>1.125078330617872</v>
      </c>
      <c r="F15" s="18">
        <v>11008</v>
      </c>
      <c r="G15" s="17">
        <f>F15/'2011'!F15</f>
        <v>0.6562146050670641</v>
      </c>
      <c r="H15" s="31">
        <f>D15+F15</f>
        <v>19985</v>
      </c>
      <c r="I15" s="16">
        <f>H15/'2011'!H15</f>
        <v>0.8073442675931163</v>
      </c>
      <c r="J15" s="21">
        <v>29663</v>
      </c>
    </row>
    <row r="16" spans="1:10" ht="12.75">
      <c r="A16" s="22" t="s">
        <v>20</v>
      </c>
      <c r="B16" s="15">
        <v>33580</v>
      </c>
      <c r="C16" s="16">
        <f>B16/'2011'!B16</f>
        <v>0.8392272511433784</v>
      </c>
      <c r="D16" s="15">
        <v>10585</v>
      </c>
      <c r="E16" s="17">
        <f>D16/'2011'!D16</f>
        <v>1.2282432118821072</v>
      </c>
      <c r="F16" s="18">
        <v>10221</v>
      </c>
      <c r="G16" s="17">
        <f>F16/'2011'!F16</f>
        <v>0.7174645514530394</v>
      </c>
      <c r="H16" s="31">
        <f>D16+F16</f>
        <v>20806</v>
      </c>
      <c r="I16" s="16">
        <f>H16/'2011'!H16</f>
        <v>0.9099895031490552</v>
      </c>
      <c r="J16" s="21">
        <v>26752</v>
      </c>
    </row>
    <row r="17" spans="1:10" ht="12.75">
      <c r="A17" s="22" t="s">
        <v>21</v>
      </c>
      <c r="B17" s="15">
        <f>SUM(B14:B16)</f>
        <v>114930</v>
      </c>
      <c r="C17" s="16">
        <f>B17/'2011'!B17</f>
        <v>0.9185141377491488</v>
      </c>
      <c r="D17" s="15">
        <f>SUM(D14:D16)</f>
        <v>29945</v>
      </c>
      <c r="E17" s="17">
        <f>D17/'2011'!D17</f>
        <v>1.122376311844078</v>
      </c>
      <c r="F17" s="18">
        <f>SUM(F14:F16)</f>
        <v>34829</v>
      </c>
      <c r="G17" s="17">
        <f>F17/'2011'!F17</f>
        <v>0.8351877607788595</v>
      </c>
      <c r="H17" s="19">
        <f>SUM(H14:H16)</f>
        <v>64774</v>
      </c>
      <c r="I17" s="16">
        <f>H17/'2011'!H17</f>
        <v>0.9472375771401831</v>
      </c>
      <c r="J17" s="21"/>
    </row>
    <row r="18" spans="1:10" ht="12.75">
      <c r="A18" s="22" t="s">
        <v>22</v>
      </c>
      <c r="B18" s="15">
        <v>26288</v>
      </c>
      <c r="C18" s="16">
        <f>B18/'2011'!B18</f>
        <v>0.7053772673607385</v>
      </c>
      <c r="D18" s="15">
        <v>10125</v>
      </c>
      <c r="E18" s="17">
        <f>D18/'2011'!D18</f>
        <v>0.8951463177437893</v>
      </c>
      <c r="F18" s="18">
        <v>10191</v>
      </c>
      <c r="G18" s="17">
        <f>F18/'2011'!F18</f>
        <v>1.1211221122112212</v>
      </c>
      <c r="H18" s="31">
        <f>D18+F18</f>
        <v>20316</v>
      </c>
      <c r="I18" s="16">
        <f>H18/'2011'!H18</f>
        <v>0.9958335375716877</v>
      </c>
      <c r="J18" s="21">
        <v>15334</v>
      </c>
    </row>
    <row r="19" spans="1:10" ht="12.75">
      <c r="A19" s="22" t="s">
        <v>23</v>
      </c>
      <c r="B19" s="15">
        <v>31159</v>
      </c>
      <c r="C19" s="16">
        <f>B19/'2011'!B19</f>
        <v>0.8767304445694991</v>
      </c>
      <c r="D19" s="15">
        <v>10888</v>
      </c>
      <c r="E19" s="17">
        <f>D19/'2011'!D19</f>
        <v>1.1860566448801744</v>
      </c>
      <c r="F19" s="18">
        <v>8147</v>
      </c>
      <c r="G19" s="17">
        <f>F19/'2011'!F19</f>
        <v>0.7252737469954598</v>
      </c>
      <c r="H19" s="31">
        <f>D19+F19</f>
        <v>19035</v>
      </c>
      <c r="I19" s="16">
        <f>H19/'2011'!H19</f>
        <v>0.9324939989222554</v>
      </c>
      <c r="J19" s="21">
        <v>15045</v>
      </c>
    </row>
    <row r="20" spans="1:10" ht="12.75">
      <c r="A20" s="22" t="s">
        <v>24</v>
      </c>
      <c r="B20" s="15">
        <v>36143</v>
      </c>
      <c r="C20" s="16">
        <f>B20/'2011'!B20</f>
        <v>1.1097362522644232</v>
      </c>
      <c r="D20" s="15">
        <v>11936</v>
      </c>
      <c r="E20" s="17">
        <f>D20/'2011'!D20</f>
        <v>1.1673349633251833</v>
      </c>
      <c r="F20" s="18">
        <v>5402</v>
      </c>
      <c r="G20" s="17">
        <f>F20/'2011'!F20</f>
        <v>0.6497474140004811</v>
      </c>
      <c r="H20" s="31">
        <f>D20+F20</f>
        <v>17338</v>
      </c>
      <c r="I20" s="16">
        <f>H20/'2011'!H20</f>
        <v>0.9352176492798965</v>
      </c>
      <c r="J20" s="21">
        <v>19196</v>
      </c>
    </row>
    <row r="21" spans="1:10" ht="12.75">
      <c r="A21" s="22" t="s">
        <v>25</v>
      </c>
      <c r="B21" s="15">
        <f>SUM(B18:B20)</f>
        <v>93590</v>
      </c>
      <c r="C21" s="16">
        <f>B21/'2011'!B21</f>
        <v>0.8881444717537983</v>
      </c>
      <c r="D21" s="15">
        <f>SUM(D18:D20)</f>
        <v>32949</v>
      </c>
      <c r="E21" s="17">
        <f>D21/'2011'!D21</f>
        <v>1.0726982680036463</v>
      </c>
      <c r="F21" s="18">
        <f>SUM(F18:F20)</f>
        <v>23740</v>
      </c>
      <c r="G21" s="17">
        <f>F21/'2011'!F21</f>
        <v>0.8289974508502985</v>
      </c>
      <c r="H21" s="18">
        <f>SUM(H18:H20)</f>
        <v>56689</v>
      </c>
      <c r="I21" s="20">
        <f>H21/'2011'!H21</f>
        <v>0.9551160008761141</v>
      </c>
      <c r="J21" s="21"/>
    </row>
    <row r="22" spans="1:10" ht="12.75">
      <c r="A22" s="22" t="s">
        <v>26</v>
      </c>
      <c r="B22" s="15">
        <f>SUM(B21,B17)</f>
        <v>208520</v>
      </c>
      <c r="C22" s="16">
        <f>B22/'2011'!B22</f>
        <v>0.9046303084992386</v>
      </c>
      <c r="D22" s="15">
        <f>SUM(D21,D17)</f>
        <v>62894</v>
      </c>
      <c r="E22" s="17">
        <f>D22/'2011'!D22</f>
        <v>1.0957906474318768</v>
      </c>
      <c r="F22" s="18">
        <f>SUM(F21,F17)</f>
        <v>58569</v>
      </c>
      <c r="G22" s="17">
        <f>F22/'2011'!F22</f>
        <v>0.8326675102005999</v>
      </c>
      <c r="H22" s="18">
        <f>SUM(H21,H17)</f>
        <v>121463</v>
      </c>
      <c r="I22" s="20">
        <f>H22/'2011'!H22</f>
        <v>0.9508983442282851</v>
      </c>
      <c r="J22" s="21"/>
    </row>
    <row r="23" spans="1:10" ht="13.5" thickBot="1">
      <c r="A23" s="23" t="s">
        <v>98</v>
      </c>
      <c r="B23" s="24">
        <f>SUM(B13,B22)</f>
        <v>451325</v>
      </c>
      <c r="C23" s="25">
        <f>B23/'2011'!B23</f>
        <v>0.8815148011281514</v>
      </c>
      <c r="D23" s="24">
        <f>SUM(D13,D22)</f>
        <v>123887</v>
      </c>
      <c r="E23" s="26">
        <f>D23/'2011'!D23</f>
        <v>1.0073751829565782</v>
      </c>
      <c r="F23" s="27">
        <f>SUM(F13,F22)</f>
        <v>137126</v>
      </c>
      <c r="G23" s="26">
        <f>F23/'2011'!F23</f>
        <v>0.9089438762320781</v>
      </c>
      <c r="H23" s="27">
        <f>SUM(H13,H22)</f>
        <v>261013</v>
      </c>
      <c r="I23" s="28">
        <f>H23/'2011'!H23</f>
        <v>0.9531483368207331</v>
      </c>
      <c r="J23" s="29"/>
    </row>
    <row r="24" spans="5:10" ht="12.75">
      <c r="E24" s="30"/>
      <c r="F24" s="30"/>
      <c r="G24" s="30"/>
      <c r="J24" s="1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4" sqref="B4:J4"/>
    </sheetView>
  </sheetViews>
  <sheetFormatPr defaultColWidth="9.00390625" defaultRowHeight="13.5"/>
  <cols>
    <col min="1" max="1" width="10.25390625" style="0" bestFit="1" customWidth="1"/>
  </cols>
  <sheetData>
    <row r="1" spans="1:10" ht="13.5" thickBot="1">
      <c r="A1" s="124" t="s">
        <v>93</v>
      </c>
      <c r="B1" s="125"/>
      <c r="C1" s="125"/>
      <c r="D1" s="125"/>
      <c r="E1" s="125"/>
      <c r="F1" s="125"/>
      <c r="G1" s="125"/>
      <c r="H1" s="125"/>
      <c r="I1" s="125"/>
      <c r="J1" s="1" t="s">
        <v>1</v>
      </c>
    </row>
    <row r="2" spans="1:10" ht="13.5" thickBot="1">
      <c r="A2" s="126"/>
      <c r="B2" s="128" t="s">
        <v>2</v>
      </c>
      <c r="C2" s="130" t="s">
        <v>3</v>
      </c>
      <c r="D2" s="132" t="s">
        <v>4</v>
      </c>
      <c r="E2" s="133"/>
      <c r="F2" s="133"/>
      <c r="G2" s="133"/>
      <c r="H2" s="133"/>
      <c r="I2" s="134"/>
      <c r="J2" s="122" t="s">
        <v>5</v>
      </c>
    </row>
    <row r="3" spans="1:10" ht="13.5" thickBot="1">
      <c r="A3" s="127"/>
      <c r="B3" s="129"/>
      <c r="C3" s="131"/>
      <c r="D3" s="2" t="s">
        <v>6</v>
      </c>
      <c r="E3" s="3" t="s">
        <v>3</v>
      </c>
      <c r="F3" s="3" t="s">
        <v>7</v>
      </c>
      <c r="G3" s="3" t="s">
        <v>3</v>
      </c>
      <c r="H3" s="4" t="s">
        <v>8</v>
      </c>
      <c r="I3" s="5" t="s">
        <v>3</v>
      </c>
      <c r="J3" s="123"/>
    </row>
    <row r="4" spans="1:10" ht="12.75">
      <c r="A4" s="6" t="s">
        <v>92</v>
      </c>
      <c r="B4" s="7">
        <v>490734</v>
      </c>
      <c r="C4" s="8">
        <v>1.1151017996727868</v>
      </c>
      <c r="D4" s="7">
        <v>128311</v>
      </c>
      <c r="E4" s="9">
        <v>1.2347093918398768</v>
      </c>
      <c r="F4" s="10">
        <v>120277</v>
      </c>
      <c r="G4" s="9">
        <v>0.8232117557680331</v>
      </c>
      <c r="H4" s="11">
        <v>248588</v>
      </c>
      <c r="I4" s="12">
        <v>0.9942446215808692</v>
      </c>
      <c r="J4" s="13"/>
    </row>
    <row r="5" spans="1:10" ht="12.75">
      <c r="A5" s="22" t="s">
        <v>95</v>
      </c>
      <c r="B5" s="15">
        <v>46982</v>
      </c>
      <c r="C5" s="16">
        <f>B5/'2010'!B5</f>
        <v>1.0219921254704052</v>
      </c>
      <c r="D5" s="15">
        <v>10532</v>
      </c>
      <c r="E5" s="17">
        <f>D5/'2010'!D5</f>
        <v>1.1405674680528481</v>
      </c>
      <c r="F5" s="18">
        <v>10277</v>
      </c>
      <c r="G5" s="17">
        <f>F5/'2010'!F5</f>
        <v>0.705353466026081</v>
      </c>
      <c r="H5" s="31">
        <f>D5+F5</f>
        <v>20809</v>
      </c>
      <c r="I5" s="16">
        <f>H5/'2010'!H5</f>
        <v>0.8741808099479079</v>
      </c>
      <c r="J5" s="21">
        <v>22496</v>
      </c>
    </row>
    <row r="6" spans="1:10" ht="12.75">
      <c r="A6" s="22" t="s">
        <v>10</v>
      </c>
      <c r="B6" s="15">
        <v>46617</v>
      </c>
      <c r="C6" s="16">
        <f>B6/'2010'!B6</f>
        <v>1.2090725178960473</v>
      </c>
      <c r="D6" s="15">
        <v>10714</v>
      </c>
      <c r="E6" s="17">
        <f>D6/'2010'!D6</f>
        <v>1.0561908517350158</v>
      </c>
      <c r="F6" s="18">
        <v>14733</v>
      </c>
      <c r="G6" s="17">
        <f>F6/'2010'!F6</f>
        <v>1.1224287673320128</v>
      </c>
      <c r="H6" s="31">
        <f>D6+F6</f>
        <v>25447</v>
      </c>
      <c r="I6" s="16">
        <f>H6/'2010'!H6</f>
        <v>1.093553932101418</v>
      </c>
      <c r="J6" s="21">
        <v>24171</v>
      </c>
    </row>
    <row r="7" spans="1:10" ht="12.75">
      <c r="A7" s="22" t="s">
        <v>11</v>
      </c>
      <c r="B7" s="15">
        <v>49275</v>
      </c>
      <c r="C7" s="16">
        <f>B7/'2010'!B7</f>
        <v>1.2760915730046096</v>
      </c>
      <c r="D7" s="15">
        <v>9857</v>
      </c>
      <c r="E7" s="17">
        <f>D7/'2010'!D7</f>
        <v>0.9650479733698845</v>
      </c>
      <c r="F7" s="18">
        <v>17252</v>
      </c>
      <c r="G7" s="17">
        <f>F7/'2010'!F7</f>
        <v>1.4385057950471107</v>
      </c>
      <c r="H7" s="31">
        <f>D7+F7</f>
        <v>27109</v>
      </c>
      <c r="I7" s="16">
        <f>H7/'2010'!H7</f>
        <v>1.2207412077272932</v>
      </c>
      <c r="J7" s="21">
        <v>22617</v>
      </c>
    </row>
    <row r="8" spans="1:10" ht="12.75">
      <c r="A8" s="22" t="s">
        <v>12</v>
      </c>
      <c r="B8" s="15">
        <f>SUM(B5:B7)</f>
        <v>142874</v>
      </c>
      <c r="C8" s="16">
        <f>B8/'2010'!B8</f>
        <v>1.1602471963034244</v>
      </c>
      <c r="D8" s="15">
        <f>SUM(D5:D7)</f>
        <v>31103</v>
      </c>
      <c r="E8" s="17">
        <f>D8/'2010'!D8</f>
        <v>1.0510610975939443</v>
      </c>
      <c r="F8" s="18">
        <f>SUM(F5:F7)</f>
        <v>42262</v>
      </c>
      <c r="G8" s="17">
        <f>F8/'2010'!F8</f>
        <v>1.0648290458313387</v>
      </c>
      <c r="H8" s="19">
        <f>SUM(H5:H7)</f>
        <v>73365</v>
      </c>
      <c r="I8" s="16">
        <f>H8/'2010'!H8</f>
        <v>1.058948340814942</v>
      </c>
      <c r="J8" s="21"/>
    </row>
    <row r="9" spans="1:10" ht="12.75">
      <c r="A9" s="22" t="s">
        <v>13</v>
      </c>
      <c r="B9" s="15">
        <v>47400</v>
      </c>
      <c r="C9" s="16">
        <f>B9/'2010'!B9</f>
        <v>1.3362275533504355</v>
      </c>
      <c r="D9" s="15">
        <v>11626</v>
      </c>
      <c r="E9" s="17">
        <f>D9/'2010'!D9</f>
        <v>0.9969985421490438</v>
      </c>
      <c r="F9" s="18">
        <v>13363</v>
      </c>
      <c r="G9" s="17">
        <f>F9/'2010'!F9</f>
        <v>1.48082890070922</v>
      </c>
      <c r="H9" s="31">
        <f>D9+F9</f>
        <v>24989</v>
      </c>
      <c r="I9" s="16">
        <f>H9/'2010'!H9</f>
        <v>1.2080734832003868</v>
      </c>
      <c r="J9" s="21">
        <v>22304</v>
      </c>
    </row>
    <row r="10" spans="1:10" ht="12.75">
      <c r="A10" s="22" t="s">
        <v>14</v>
      </c>
      <c r="B10" s="15">
        <v>48069</v>
      </c>
      <c r="C10" s="16">
        <f>B10/'2010'!B10</f>
        <v>1.0783121719233704</v>
      </c>
      <c r="D10" s="15">
        <v>11211</v>
      </c>
      <c r="E10" s="17">
        <f>D10/'2010'!D10</f>
        <v>1.1071499111198895</v>
      </c>
      <c r="F10" s="18">
        <v>11219</v>
      </c>
      <c r="G10" s="17">
        <f>F10/'2010'!F10</f>
        <v>0.9694115613928973</v>
      </c>
      <c r="H10" s="31">
        <f>D10+F10</f>
        <v>22430</v>
      </c>
      <c r="I10" s="16">
        <f>H10/'2010'!H10</f>
        <v>1.0336881883957787</v>
      </c>
      <c r="J10" s="21">
        <v>26052</v>
      </c>
    </row>
    <row r="11" spans="1:10" ht="12.75">
      <c r="A11" s="22" t="s">
        <v>15</v>
      </c>
      <c r="B11" s="15">
        <v>43142</v>
      </c>
      <c r="C11" s="16">
        <f>B11/'2010'!B11</f>
        <v>1.0566767904379348</v>
      </c>
      <c r="D11" s="15">
        <v>11644</v>
      </c>
      <c r="E11" s="17">
        <f>D11/'2010'!D11</f>
        <v>1.2062571221381955</v>
      </c>
      <c r="F11" s="18">
        <v>13680</v>
      </c>
      <c r="G11" s="17">
        <f>F11/'2010'!F11</f>
        <v>1.3567390657542397</v>
      </c>
      <c r="H11" s="31">
        <f>D11+F11</f>
        <v>25324</v>
      </c>
      <c r="I11" s="16">
        <f>H11/'2010'!H11</f>
        <v>1.2831374138629914</v>
      </c>
      <c r="J11" s="21">
        <v>26235</v>
      </c>
    </row>
    <row r="12" spans="1:10" ht="12.75">
      <c r="A12" s="22" t="s">
        <v>16</v>
      </c>
      <c r="B12" s="15">
        <f>SUM(B9:B11)</f>
        <v>138611</v>
      </c>
      <c r="C12" s="16">
        <f>B12/'2010'!B12</f>
        <v>1.1466921466921467</v>
      </c>
      <c r="D12" s="15">
        <f>SUM(D9:D11)</f>
        <v>34481</v>
      </c>
      <c r="E12" s="17">
        <f>D12/'2010'!D12</f>
        <v>1.0967239185750637</v>
      </c>
      <c r="F12" s="49">
        <f>SUM(F9:F11)</f>
        <v>38262</v>
      </c>
      <c r="G12" s="17">
        <f>F12/'2010'!F12</f>
        <v>1.2471316818774445</v>
      </c>
      <c r="H12" s="19">
        <f>SUM(H9:H11)</f>
        <v>72743</v>
      </c>
      <c r="I12" s="16">
        <f>H12/'2010'!H12</f>
        <v>1.1710077269800387</v>
      </c>
      <c r="J12" s="21"/>
    </row>
    <row r="13" spans="1:10" ht="12.75">
      <c r="A13" s="22" t="s">
        <v>17</v>
      </c>
      <c r="B13" s="15">
        <f>SUM(B5:B7,B9:B11)</f>
        <v>281485</v>
      </c>
      <c r="C13" s="16">
        <f>B13/'2010'!B13</f>
        <v>1.153532497336284</v>
      </c>
      <c r="D13" s="15">
        <f>SUM(D5:D7,D9:D11)</f>
        <v>65584</v>
      </c>
      <c r="E13" s="17">
        <f>D13/'2010'!D13</f>
        <v>1.074583824878752</v>
      </c>
      <c r="F13" s="49">
        <f>SUM(F5:F7,F9:F11)</f>
        <v>80524</v>
      </c>
      <c r="G13" s="17">
        <f>F13/'2010'!F13</f>
        <v>1.1443107049979395</v>
      </c>
      <c r="H13" s="19">
        <f>SUM(H5:H7,H9:H11)</f>
        <v>146108</v>
      </c>
      <c r="I13" s="16">
        <f>H13/'2010'!H13</f>
        <v>1.1119245667841189</v>
      </c>
      <c r="J13" s="21"/>
    </row>
    <row r="14" spans="1:10" ht="12.75">
      <c r="A14" s="22" t="s">
        <v>18</v>
      </c>
      <c r="B14" s="15">
        <v>40612</v>
      </c>
      <c r="C14" s="16">
        <f>B14/'2010'!B14</f>
        <v>0.9119529337794444</v>
      </c>
      <c r="D14" s="15">
        <v>10083</v>
      </c>
      <c r="E14" s="17">
        <f>D14/'2010'!D14</f>
        <v>0.9441895308549489</v>
      </c>
      <c r="F14" s="18">
        <v>10681</v>
      </c>
      <c r="G14" s="17">
        <f>F14/'2010'!F14</f>
        <v>0.9621655706693091</v>
      </c>
      <c r="H14" s="31">
        <f>D14+F14</f>
        <v>20764</v>
      </c>
      <c r="I14" s="16">
        <f>H14/'2010'!H14</f>
        <v>0.9533516988062443</v>
      </c>
      <c r="J14" s="21">
        <v>25866</v>
      </c>
    </row>
    <row r="15" spans="1:10" ht="12.75">
      <c r="A15" s="22" t="s">
        <v>19</v>
      </c>
      <c r="B15" s="15">
        <v>44501</v>
      </c>
      <c r="C15" s="16">
        <f>B15/'2010'!B15</f>
        <v>0.9604394181378685</v>
      </c>
      <c r="D15" s="15">
        <v>7979</v>
      </c>
      <c r="E15" s="17">
        <f>D15/'2010'!D15</f>
        <v>0.7310793476269012</v>
      </c>
      <c r="F15" s="18">
        <v>16775</v>
      </c>
      <c r="G15" s="17">
        <f>F15/'2010'!F15</f>
        <v>1.3971016906804363</v>
      </c>
      <c r="H15" s="31">
        <f>D15+F15</f>
        <v>24754</v>
      </c>
      <c r="I15" s="16">
        <f>H15/'2010'!H15</f>
        <v>1.0799703328825094</v>
      </c>
      <c r="J15" s="21">
        <v>29510</v>
      </c>
    </row>
    <row r="16" spans="1:10" ht="12.75">
      <c r="A16" s="22" t="s">
        <v>20</v>
      </c>
      <c r="B16" s="15">
        <v>40013</v>
      </c>
      <c r="C16" s="16">
        <f>B16/'2010'!B16</f>
        <v>1.016254793894293</v>
      </c>
      <c r="D16" s="15">
        <v>8618</v>
      </c>
      <c r="E16" s="17">
        <f>D16/'2010'!D16</f>
        <v>0.8820880245649949</v>
      </c>
      <c r="F16" s="18">
        <v>14246</v>
      </c>
      <c r="G16" s="17">
        <f>F16/'2010'!F16</f>
        <v>2.048310567936736</v>
      </c>
      <c r="H16" s="31">
        <f>D16+F16</f>
        <v>22864</v>
      </c>
      <c r="I16" s="16">
        <f>H16/'2010'!H16</f>
        <v>1.3670553064275037</v>
      </c>
      <c r="J16" s="21">
        <v>27774</v>
      </c>
    </row>
    <row r="17" spans="1:10" ht="12.75">
      <c r="A17" s="22" t="s">
        <v>21</v>
      </c>
      <c r="B17" s="15">
        <f>SUM(B14:B16)</f>
        <v>125126</v>
      </c>
      <c r="C17" s="16">
        <f>B17/'2010'!B17</f>
        <v>0.9607340294840295</v>
      </c>
      <c r="D17" s="15">
        <f>SUM(D14:D16)</f>
        <v>26680</v>
      </c>
      <c r="E17" s="17">
        <f>D17/'2010'!D17</f>
        <v>0.8506839269202564</v>
      </c>
      <c r="F17" s="18">
        <f>SUM(F14:F16)</f>
        <v>41702</v>
      </c>
      <c r="G17" s="17">
        <f>F17/'2010'!F17</f>
        <v>1.3871536440142367</v>
      </c>
      <c r="H17" s="19">
        <f>SUM(H14:H16)</f>
        <v>68382</v>
      </c>
      <c r="I17" s="16">
        <f>H17/'2010'!H17</f>
        <v>1.113241949663009</v>
      </c>
      <c r="J17" s="21"/>
    </row>
    <row r="18" spans="1:10" ht="12.75">
      <c r="A18" s="22" t="s">
        <v>22</v>
      </c>
      <c r="B18" s="15">
        <v>37268</v>
      </c>
      <c r="C18" s="16">
        <f>B18/'2010'!B18</f>
        <v>1.2679209335556085</v>
      </c>
      <c r="D18" s="15">
        <v>11311</v>
      </c>
      <c r="E18" s="17">
        <f>D18/'2010'!D18</f>
        <v>0.8874852883483719</v>
      </c>
      <c r="F18" s="18">
        <v>9090</v>
      </c>
      <c r="G18" s="17">
        <f>F18/'2010'!F18</f>
        <v>2.077239488117002</v>
      </c>
      <c r="H18" s="31">
        <f>D18+F18</f>
        <v>20401</v>
      </c>
      <c r="I18" s="16">
        <f>H18/'2010'!H18</f>
        <v>1.191577594766661</v>
      </c>
      <c r="J18" s="21">
        <v>27002</v>
      </c>
    </row>
    <row r="19" spans="1:10" ht="12.75">
      <c r="A19" s="22" t="s">
        <v>23</v>
      </c>
      <c r="B19" s="15">
        <v>35540</v>
      </c>
      <c r="C19" s="16">
        <f>B19/'2010'!B19</f>
        <v>0.9357063872360591</v>
      </c>
      <c r="D19" s="15">
        <v>9180</v>
      </c>
      <c r="E19" s="17">
        <f>D19/'2010'!D19</f>
        <v>0.7242032186809719</v>
      </c>
      <c r="F19" s="18">
        <v>11233</v>
      </c>
      <c r="G19" s="17">
        <f>F19/'2010'!F19</f>
        <v>2.0475756471017132</v>
      </c>
      <c r="H19" s="31">
        <f>D19+F19</f>
        <v>20413</v>
      </c>
      <c r="I19" s="16">
        <f>H19/'2010'!H19</f>
        <v>1.1239400947032265</v>
      </c>
      <c r="J19" s="21">
        <v>25796</v>
      </c>
    </row>
    <row r="20" spans="1:10" ht="12.75">
      <c r="A20" s="22" t="s">
        <v>24</v>
      </c>
      <c r="B20" s="15">
        <v>32569</v>
      </c>
      <c r="C20" s="16">
        <f>B20/'2010'!B20</f>
        <v>0.6633332654432881</v>
      </c>
      <c r="D20" s="15">
        <v>10225</v>
      </c>
      <c r="E20" s="17">
        <f>D20/'2010'!D20</f>
        <v>0.9742734635540734</v>
      </c>
      <c r="F20" s="18">
        <v>8314</v>
      </c>
      <c r="G20" s="17">
        <f>F20/'2010'!F20</f>
        <v>0.8328157868376239</v>
      </c>
      <c r="H20" s="19">
        <f>D20+F20</f>
        <v>18539</v>
      </c>
      <c r="I20" s="16">
        <f>H20/'2010'!H20</f>
        <v>0.905313018849497</v>
      </c>
      <c r="J20" s="21">
        <v>26855</v>
      </c>
    </row>
    <row r="21" spans="1:10" ht="12.75">
      <c r="A21" s="22" t="s">
        <v>25</v>
      </c>
      <c r="B21" s="15">
        <f>SUM(B18:B20)</f>
        <v>105377</v>
      </c>
      <c r="C21" s="16">
        <f>B21/'2010'!B21</f>
        <v>0.9047255181413878</v>
      </c>
      <c r="D21" s="15">
        <f>SUM(D18:D20)</f>
        <v>30716</v>
      </c>
      <c r="E21" s="17">
        <f>D21/'2010'!D21</f>
        <v>0.8552177302594943</v>
      </c>
      <c r="F21" s="18">
        <f>SUM(F18:F20)</f>
        <v>28637</v>
      </c>
      <c r="G21" s="17">
        <f>F21/'2010'!F21</f>
        <v>1.4430335097001763</v>
      </c>
      <c r="H21" s="18">
        <f>SUM(H18:H20)</f>
        <v>59353</v>
      </c>
      <c r="I21" s="20">
        <f>H21/'2010'!H21</f>
        <v>1.0644177830383243</v>
      </c>
      <c r="J21" s="21"/>
    </row>
    <row r="22" spans="1:10" ht="12.75">
      <c r="A22" s="22" t="s">
        <v>26</v>
      </c>
      <c r="B22" s="15">
        <f>SUM(B21,B17)</f>
        <v>230503</v>
      </c>
      <c r="C22" s="16">
        <f>B22/'2010'!B22</f>
        <v>0.9342923384972073</v>
      </c>
      <c r="D22" s="15">
        <f>SUM(D21,D17)</f>
        <v>57396</v>
      </c>
      <c r="E22" s="17">
        <f>D22/'2010'!D22</f>
        <v>0.8531042375778475</v>
      </c>
      <c r="F22" s="18">
        <f>SUM(F21,F17)</f>
        <v>70339</v>
      </c>
      <c r="G22" s="17">
        <f>F22/'2010'!F22</f>
        <v>1.4093732467740643</v>
      </c>
      <c r="H22" s="18">
        <f>SUM(H21,H17)</f>
        <v>127735</v>
      </c>
      <c r="I22" s="20">
        <f>H22/'2010'!H22</f>
        <v>1.0900099840425985</v>
      </c>
      <c r="J22" s="21"/>
    </row>
    <row r="23" spans="1:10" ht="13.5" thickBot="1">
      <c r="A23" s="23" t="s">
        <v>94</v>
      </c>
      <c r="B23" s="24">
        <f>SUM(B13,B22)</f>
        <v>511988</v>
      </c>
      <c r="C23" s="25">
        <f>B23/'2010'!B23</f>
        <v>1.0433106326441617</v>
      </c>
      <c r="D23" s="24">
        <f>SUM(D13,D22)</f>
        <v>122980</v>
      </c>
      <c r="E23" s="26">
        <f>D23/'2010'!D23</f>
        <v>0.9584525099173102</v>
      </c>
      <c r="F23" s="27">
        <f>SUM(F13,F22)</f>
        <v>150863</v>
      </c>
      <c r="G23" s="26">
        <f>F23/'2010'!F23</f>
        <v>1.254296332632174</v>
      </c>
      <c r="H23" s="27">
        <f>SUM(H13,H22)</f>
        <v>273843</v>
      </c>
      <c r="I23" s="28">
        <f>H23/'2010'!H23</f>
        <v>1.1015938017925242</v>
      </c>
      <c r="J23" s="29"/>
    </row>
    <row r="24" spans="5:10" ht="12.75">
      <c r="E24" s="30"/>
      <c r="F24" s="30"/>
      <c r="G24" s="30"/>
      <c r="J24" s="1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10.25390625" style="0" bestFit="1" customWidth="1"/>
  </cols>
  <sheetData>
    <row r="1" spans="1:10" ht="13.5" thickBot="1">
      <c r="A1" s="124" t="s">
        <v>91</v>
      </c>
      <c r="B1" s="125"/>
      <c r="C1" s="125"/>
      <c r="D1" s="125"/>
      <c r="E1" s="125"/>
      <c r="F1" s="125"/>
      <c r="G1" s="125"/>
      <c r="H1" s="125"/>
      <c r="I1" s="125"/>
      <c r="J1" s="1" t="s">
        <v>1</v>
      </c>
    </row>
    <row r="2" spans="1:10" ht="13.5" thickBot="1">
      <c r="A2" s="126"/>
      <c r="B2" s="128" t="s">
        <v>2</v>
      </c>
      <c r="C2" s="130" t="s">
        <v>3</v>
      </c>
      <c r="D2" s="132" t="s">
        <v>4</v>
      </c>
      <c r="E2" s="133"/>
      <c r="F2" s="133"/>
      <c r="G2" s="133"/>
      <c r="H2" s="133"/>
      <c r="I2" s="134"/>
      <c r="J2" s="122" t="s">
        <v>5</v>
      </c>
    </row>
    <row r="3" spans="1:10" ht="13.5" thickBot="1">
      <c r="A3" s="127"/>
      <c r="B3" s="129"/>
      <c r="C3" s="131"/>
      <c r="D3" s="2" t="s">
        <v>6</v>
      </c>
      <c r="E3" s="3" t="s">
        <v>3</v>
      </c>
      <c r="F3" s="3" t="s">
        <v>7</v>
      </c>
      <c r="G3" s="3" t="s">
        <v>3</v>
      </c>
      <c r="H3" s="4" t="s">
        <v>8</v>
      </c>
      <c r="I3" s="5" t="s">
        <v>3</v>
      </c>
      <c r="J3" s="123"/>
    </row>
    <row r="4" spans="1:10" ht="12.75">
      <c r="A4" s="6" t="s">
        <v>90</v>
      </c>
      <c r="B4" s="7">
        <v>440080</v>
      </c>
      <c r="C4" s="8">
        <v>0.8714472701926143</v>
      </c>
      <c r="D4" s="7">
        <v>103920</v>
      </c>
      <c r="E4" s="9">
        <v>0.7552764695621839</v>
      </c>
      <c r="F4" s="10">
        <v>146107</v>
      </c>
      <c r="G4" s="9">
        <v>1.4292687698703839</v>
      </c>
      <c r="H4" s="11">
        <v>250027</v>
      </c>
      <c r="I4" s="12">
        <v>1.042574129440365</v>
      </c>
      <c r="J4" s="13"/>
    </row>
    <row r="5" spans="1:10" ht="12.75">
      <c r="A5" s="14">
        <v>40179</v>
      </c>
      <c r="B5" s="15">
        <v>45971</v>
      </c>
      <c r="C5" s="16">
        <f>B5/'2009'!B5</f>
        <v>2.430784686971235</v>
      </c>
      <c r="D5" s="15">
        <v>9234</v>
      </c>
      <c r="E5" s="17">
        <f>D5/'2009'!D5</f>
        <v>1.808460634547591</v>
      </c>
      <c r="F5" s="18">
        <v>14570</v>
      </c>
      <c r="G5" s="17">
        <f>F5/'2009'!F5</f>
        <v>5.370438628824179</v>
      </c>
      <c r="H5" s="31">
        <v>23804</v>
      </c>
      <c r="I5" s="16">
        <f>H5/'2009'!H5</f>
        <v>3.044379076608262</v>
      </c>
      <c r="J5" s="21">
        <v>23231</v>
      </c>
    </row>
    <row r="6" spans="1:10" ht="12.75">
      <c r="A6" s="22" t="s">
        <v>10</v>
      </c>
      <c r="B6" s="15">
        <v>38556</v>
      </c>
      <c r="C6" s="16">
        <f>B6/'2009'!B6</f>
        <v>1.9800739523418243</v>
      </c>
      <c r="D6" s="15">
        <v>10144</v>
      </c>
      <c r="E6" s="17">
        <f>D6/'2009'!D6</f>
        <v>2.0083151851118592</v>
      </c>
      <c r="F6" s="18">
        <v>13126</v>
      </c>
      <c r="G6" s="17">
        <f>F6/'2009'!F6</f>
        <v>1.5268116784924974</v>
      </c>
      <c r="H6" s="31">
        <f>D6+F6</f>
        <v>23270</v>
      </c>
      <c r="I6" s="16">
        <f>H6/'2009'!H6</f>
        <v>1.7050117233294255</v>
      </c>
      <c r="J6" s="21">
        <v>20850</v>
      </c>
    </row>
    <row r="7" spans="1:10" ht="12.75">
      <c r="A7" s="22" t="s">
        <v>11</v>
      </c>
      <c r="B7" s="15">
        <v>38614</v>
      </c>
      <c r="C7" s="16">
        <f>B7/'2009'!B7</f>
        <v>1.2866186858589896</v>
      </c>
      <c r="D7" s="15">
        <v>10214</v>
      </c>
      <c r="E7" s="17">
        <f>D7/'2009'!D7</f>
        <v>2.0257834192780644</v>
      </c>
      <c r="F7" s="18">
        <v>11993</v>
      </c>
      <c r="G7" s="17">
        <f>F7/'2009'!F7</f>
        <v>0.7324416758275315</v>
      </c>
      <c r="H7" s="31">
        <f>D7+F7</f>
        <v>22207</v>
      </c>
      <c r="I7" s="16">
        <f>H7/'2009'!H7</f>
        <v>1.0369350018677623</v>
      </c>
      <c r="J7" s="21">
        <v>19583</v>
      </c>
    </row>
    <row r="8" spans="1:10" ht="12.75">
      <c r="A8" s="22" t="s">
        <v>12</v>
      </c>
      <c r="B8" s="15">
        <f>SUM(B5:B7)</f>
        <v>123141</v>
      </c>
      <c r="C8" s="16">
        <f>B8/'2009'!B8</f>
        <v>1.800412304813147</v>
      </c>
      <c r="D8" s="15">
        <f>SUM(D5:D7)</f>
        <v>29592</v>
      </c>
      <c r="E8" s="17">
        <f>D8/'2009'!D8</f>
        <v>1.9469701954075926</v>
      </c>
      <c r="F8" s="18">
        <f>SUM(F5:F7)</f>
        <v>39689</v>
      </c>
      <c r="G8" s="17">
        <f>F8/'2009'!F8</f>
        <v>1.4336439820835138</v>
      </c>
      <c r="H8" s="19">
        <f>SUM(H5:H7)</f>
        <v>69281</v>
      </c>
      <c r="I8" s="16">
        <f>H8/'2009'!H8</f>
        <v>1.6155819322342186</v>
      </c>
      <c r="J8" s="21"/>
    </row>
    <row r="9" spans="1:10" ht="12.75">
      <c r="A9" s="22" t="s">
        <v>13</v>
      </c>
      <c r="B9" s="15">
        <v>35473</v>
      </c>
      <c r="C9" s="16">
        <f>B9/'2009'!B9</f>
        <v>0.9782956425813568</v>
      </c>
      <c r="D9" s="15">
        <v>11661</v>
      </c>
      <c r="E9" s="17">
        <f>D9/'2009'!D9</f>
        <v>1.1310378273520854</v>
      </c>
      <c r="F9" s="18">
        <v>9024</v>
      </c>
      <c r="G9" s="17">
        <f>F9/'2009'!F9</f>
        <v>0.7999290843010372</v>
      </c>
      <c r="H9" s="31">
        <f>D9+F9</f>
        <v>20685</v>
      </c>
      <c r="I9" s="16">
        <f>H9/'2009'!H9</f>
        <v>0.9580380714186466</v>
      </c>
      <c r="J9" s="21">
        <v>12587</v>
      </c>
    </row>
    <row r="10" spans="1:10" ht="12.75">
      <c r="A10" s="22" t="s">
        <v>14</v>
      </c>
      <c r="B10" s="15">
        <v>44578</v>
      </c>
      <c r="C10" s="16">
        <f>B10/'2009'!B10</f>
        <v>1.340651408980181</v>
      </c>
      <c r="D10" s="15">
        <v>10126</v>
      </c>
      <c r="E10" s="17">
        <f>D10/'2009'!D10</f>
        <v>1.0689327562546185</v>
      </c>
      <c r="F10" s="18">
        <v>11573</v>
      </c>
      <c r="G10" s="17">
        <f>F10/'2009'!F10</f>
        <v>1.1165460684997588</v>
      </c>
      <c r="H10" s="31">
        <v>21699</v>
      </c>
      <c r="I10" s="16">
        <f>H10/'2009'!H10</f>
        <v>1.0938098598649058</v>
      </c>
      <c r="J10" s="21">
        <v>15054</v>
      </c>
    </row>
    <row r="11" spans="1:10" ht="12.75">
      <c r="A11" s="22" t="s">
        <v>15</v>
      </c>
      <c r="B11" s="15">
        <v>40828</v>
      </c>
      <c r="C11" s="16">
        <f>B11/'2009'!B11</f>
        <v>1.292884511859147</v>
      </c>
      <c r="D11" s="15">
        <v>9653</v>
      </c>
      <c r="E11" s="17">
        <f>D11/'2009'!D11</f>
        <v>1.0675735456757354</v>
      </c>
      <c r="F11" s="18">
        <v>10083</v>
      </c>
      <c r="G11" s="17">
        <f>F11/'2009'!F11</f>
        <v>1.100163666121113</v>
      </c>
      <c r="H11" s="31">
        <v>19736</v>
      </c>
      <c r="I11" s="16">
        <f>H11/'2009'!H11</f>
        <v>1.0839786895150216</v>
      </c>
      <c r="J11" s="21">
        <v>15023</v>
      </c>
    </row>
    <row r="12" spans="1:10" ht="12.75">
      <c r="A12" s="22" t="s">
        <v>16</v>
      </c>
      <c r="B12" s="15">
        <f>SUM(B9:B11)</f>
        <v>120879</v>
      </c>
      <c r="C12" s="16">
        <f>B12/'2009'!B12</f>
        <v>1.1957562568008706</v>
      </c>
      <c r="D12" s="15">
        <f>SUM(D9:D11)</f>
        <v>31440</v>
      </c>
      <c r="E12" s="17">
        <f>D12/'2009'!D12</f>
        <v>1.0907198612315698</v>
      </c>
      <c r="F12" s="49">
        <f>SUM(F9:F11)</f>
        <v>30680</v>
      </c>
      <c r="G12" s="17">
        <f>F12/'2009'!F12</f>
        <v>0.9957482717211386</v>
      </c>
      <c r="H12" s="19">
        <f>SUM(H9:H11)</f>
        <v>62120</v>
      </c>
      <c r="I12" s="16">
        <f>H12/'2009'!H12</f>
        <v>1.0416526930042256</v>
      </c>
      <c r="J12" s="21"/>
    </row>
    <row r="13" spans="1:10" ht="12.75">
      <c r="A13" s="22" t="s">
        <v>17</v>
      </c>
      <c r="B13" s="15">
        <f>SUM(B5:B7,B9:B11)</f>
        <v>244020</v>
      </c>
      <c r="C13" s="16">
        <f>B13/'2009'!B13</f>
        <v>1.4397649363369245</v>
      </c>
      <c r="D13" s="15">
        <f>SUM(D5:D7,D9:D11)</f>
        <v>61032</v>
      </c>
      <c r="E13" s="17">
        <f>D13/'2009'!D13</f>
        <v>1.3863347265128112</v>
      </c>
      <c r="F13" s="49">
        <f>SUM(F5:F7,F9:F11)</f>
        <v>70369</v>
      </c>
      <c r="G13" s="17">
        <f>F13/'2009'!F13</f>
        <v>1.2029917086930506</v>
      </c>
      <c r="H13" s="19">
        <f>SUM(H5:H7,H9:H11)</f>
        <v>131401</v>
      </c>
      <c r="I13" s="16">
        <f>H13/'2009'!H13</f>
        <v>1.2817233878598113</v>
      </c>
      <c r="J13" s="21"/>
    </row>
    <row r="14" spans="1:10" ht="12.75">
      <c r="A14" s="22" t="s">
        <v>18</v>
      </c>
      <c r="B14" s="15">
        <v>44533</v>
      </c>
      <c r="C14" s="16">
        <f>B14/'2009'!B14</f>
        <v>1.0594266682526465</v>
      </c>
      <c r="D14" s="15">
        <v>10679</v>
      </c>
      <c r="E14" s="17">
        <f>D14/'2009'!D14</f>
        <v>1.0904727866843664</v>
      </c>
      <c r="F14" s="18">
        <v>11101</v>
      </c>
      <c r="G14" s="17">
        <f>F14/'2009'!F14</f>
        <v>0.9375844594594595</v>
      </c>
      <c r="H14" s="31">
        <v>21780</v>
      </c>
      <c r="I14" s="16">
        <f>H14/'2009'!H14</f>
        <v>1.0067951740396617</v>
      </c>
      <c r="J14" s="21">
        <v>14617</v>
      </c>
    </row>
    <row r="15" spans="1:10" ht="12.75">
      <c r="A15" s="22" t="s">
        <v>19</v>
      </c>
      <c r="B15" s="15">
        <v>46334</v>
      </c>
      <c r="C15" s="16">
        <f>B15/'2009'!B15</f>
        <v>1.016586949844223</v>
      </c>
      <c r="D15" s="15">
        <v>10914</v>
      </c>
      <c r="E15" s="17">
        <f>D15/'2009'!D15</f>
        <v>1.1261995666081932</v>
      </c>
      <c r="F15" s="18">
        <v>12007</v>
      </c>
      <c r="G15" s="17">
        <f>F15/'2009'!F15</f>
        <v>0.717778574844572</v>
      </c>
      <c r="H15" s="31">
        <f>D15+F15</f>
        <v>22921</v>
      </c>
      <c r="I15" s="16">
        <f>H15/'2009'!H15</f>
        <v>0.8675952912676483</v>
      </c>
      <c r="J15" s="21">
        <v>19634</v>
      </c>
    </row>
    <row r="16" spans="1:10" ht="12.75">
      <c r="A16" s="22" t="s">
        <v>20</v>
      </c>
      <c r="B16" s="15">
        <v>39373</v>
      </c>
      <c r="C16" s="16">
        <f>B16/'2009'!B16</f>
        <v>0.8396349135265392</v>
      </c>
      <c r="D16" s="15">
        <v>9770</v>
      </c>
      <c r="E16" s="17">
        <f>D16/'2009'!D16</f>
        <v>1.0399148483235763</v>
      </c>
      <c r="F16" s="18">
        <v>6955</v>
      </c>
      <c r="G16" s="17">
        <f>F16/'2009'!F16</f>
        <v>0.33065512978986406</v>
      </c>
      <c r="H16" s="31">
        <f>D16+F16</f>
        <v>16725</v>
      </c>
      <c r="I16" s="16">
        <f>H16/'2009'!H16</f>
        <v>0.5496401459134378</v>
      </c>
      <c r="J16" s="21">
        <v>21990</v>
      </c>
    </row>
    <row r="17" spans="1:10" ht="12.75">
      <c r="A17" s="22" t="s">
        <v>21</v>
      </c>
      <c r="B17" s="15">
        <f>SUM(B14:B16)</f>
        <v>130240</v>
      </c>
      <c r="C17" s="16">
        <f>B17/'2009'!B17</f>
        <v>0.9682839427237446</v>
      </c>
      <c r="D17" s="15">
        <f>SUM(D14:D16)</f>
        <v>31363</v>
      </c>
      <c r="E17" s="17">
        <f>D17/'2009'!D17</f>
        <v>1.0860140586585407</v>
      </c>
      <c r="F17" s="18">
        <f>SUM(F14:F16)</f>
        <v>30063</v>
      </c>
      <c r="G17" s="17">
        <f>F17/'2009'!F17</f>
        <v>0.6060844320793516</v>
      </c>
      <c r="H17" s="19">
        <f>SUM(H14:H16)</f>
        <v>61426</v>
      </c>
      <c r="I17" s="16">
        <f>H17/'2009'!H17</f>
        <v>0.7826862552719767</v>
      </c>
      <c r="J17" s="21"/>
    </row>
    <row r="18" spans="1:10" ht="12.75">
      <c r="A18" s="22" t="s">
        <v>22</v>
      </c>
      <c r="B18" s="15">
        <v>29393</v>
      </c>
      <c r="C18" s="16">
        <f>B18/'2009'!B18</f>
        <v>0.6938529814456352</v>
      </c>
      <c r="D18" s="15">
        <v>12745</v>
      </c>
      <c r="E18" s="17">
        <f>D18/'2009'!D18</f>
        <v>1.181733889661567</v>
      </c>
      <c r="F18" s="18">
        <v>4376</v>
      </c>
      <c r="G18" s="17">
        <f>F18/'2009'!F18</f>
        <v>0.3797622147010327</v>
      </c>
      <c r="H18" s="31">
        <f>D18+F18</f>
        <v>17121</v>
      </c>
      <c r="I18" s="16">
        <f>H18/'2009'!H18</f>
        <v>0.7674825174825175</v>
      </c>
      <c r="J18" s="21">
        <v>13224</v>
      </c>
    </row>
    <row r="19" spans="1:10" ht="12.75">
      <c r="A19" s="22" t="s">
        <v>23</v>
      </c>
      <c r="B19" s="15">
        <v>37982</v>
      </c>
      <c r="C19" s="16">
        <f>B19/'2009'!B19</f>
        <v>0.8425278942348218</v>
      </c>
      <c r="D19" s="15">
        <v>12676</v>
      </c>
      <c r="E19" s="17">
        <f>D19/'2009'!D19</f>
        <v>1.1485004983238198</v>
      </c>
      <c r="F19" s="18">
        <v>5486</v>
      </c>
      <c r="G19" s="17">
        <f>F19/'2009'!F19</f>
        <v>0.4291637330830009</v>
      </c>
      <c r="H19" s="31">
        <f>D19+F19</f>
        <v>18162</v>
      </c>
      <c r="I19" s="16">
        <f>H19/'2009'!H19</f>
        <v>0.7624685138539042</v>
      </c>
      <c r="J19" s="21">
        <v>14081</v>
      </c>
    </row>
    <row r="20" spans="1:10" ht="12.75">
      <c r="A20" s="22" t="s">
        <v>24</v>
      </c>
      <c r="B20" s="15">
        <v>49099</v>
      </c>
      <c r="C20" s="16">
        <f>B20/'2009'!B20</f>
        <v>1.009166957844326</v>
      </c>
      <c r="D20" s="15">
        <v>10495</v>
      </c>
      <c r="E20" s="17">
        <f>D20/'2009'!D20</f>
        <v>1.1413811854268625</v>
      </c>
      <c r="F20" s="18">
        <v>9983</v>
      </c>
      <c r="G20" s="17">
        <f>F20/'2009'!F20</f>
        <v>0.7284734384121424</v>
      </c>
      <c r="H20" s="19">
        <f>D20+F20</f>
        <v>20478</v>
      </c>
      <c r="I20" s="16">
        <f>H20/'2009'!H20</f>
        <v>0.8942748591641556</v>
      </c>
      <c r="J20" s="21">
        <v>19101</v>
      </c>
    </row>
    <row r="21" spans="1:10" ht="12.75">
      <c r="A21" s="22" t="s">
        <v>25</v>
      </c>
      <c r="B21" s="15">
        <f>SUM(B18:B20)</f>
        <v>116474</v>
      </c>
      <c r="C21" s="16">
        <f>B21/'2009'!B21</f>
        <v>0.8558223606865741</v>
      </c>
      <c r="D21" s="15">
        <f>SUM(D18:D20)</f>
        <v>35916</v>
      </c>
      <c r="E21" s="17">
        <f>D21/'2009'!D21</f>
        <v>1.1579456427120611</v>
      </c>
      <c r="F21" s="18">
        <f>SUM(F18:F20)</f>
        <v>19845</v>
      </c>
      <c r="G21" s="17">
        <f>F21/'2009'!F21</f>
        <v>0.5220994475138122</v>
      </c>
      <c r="H21" s="18">
        <f>SUM(H18:H20)</f>
        <v>55761</v>
      </c>
      <c r="I21" s="20">
        <f>H21/'2009'!H21</f>
        <v>0.8078143335216654</v>
      </c>
      <c r="J21" s="21"/>
    </row>
    <row r="22" spans="1:10" ht="12.75">
      <c r="A22" s="22" t="s">
        <v>26</v>
      </c>
      <c r="B22" s="15">
        <f>SUM(B21,B17)</f>
        <v>246714</v>
      </c>
      <c r="C22" s="16">
        <f>B22/'2009'!B22</f>
        <v>0.9117227514948153</v>
      </c>
      <c r="D22" s="15">
        <f>SUM(D21,D17)</f>
        <v>67279</v>
      </c>
      <c r="E22" s="17">
        <f>D22/'2009'!D22</f>
        <v>1.1232636570054761</v>
      </c>
      <c r="F22" s="18">
        <f>SUM(F21,F17)</f>
        <v>49908</v>
      </c>
      <c r="G22" s="17">
        <f>F22/'2009'!F22</f>
        <v>0.5696479934255582</v>
      </c>
      <c r="H22" s="18">
        <f>SUM(H21,H17)</f>
        <v>117187</v>
      </c>
      <c r="I22" s="20">
        <f>H22/'2009'!H22</f>
        <v>0.7944450470482957</v>
      </c>
      <c r="J22" s="21"/>
    </row>
    <row r="23" spans="1:10" ht="13.5" thickBot="1">
      <c r="A23" s="23" t="s">
        <v>92</v>
      </c>
      <c r="B23" s="24">
        <f>SUM(B13,B22)</f>
        <v>490734</v>
      </c>
      <c r="C23" s="25">
        <f>B23/'2009'!B23</f>
        <v>1.1151017996727868</v>
      </c>
      <c r="D23" s="24">
        <f>SUM(D13,D22)</f>
        <v>128311</v>
      </c>
      <c r="E23" s="26">
        <f>D23/'2009'!D23</f>
        <v>1.2347093918398768</v>
      </c>
      <c r="F23" s="27">
        <f>SUM(F13,F22)</f>
        <v>120277</v>
      </c>
      <c r="G23" s="26">
        <f>F23/'2009'!F23</f>
        <v>0.8232117557680331</v>
      </c>
      <c r="H23" s="27">
        <f>SUM(H13,H22)</f>
        <v>248588</v>
      </c>
      <c r="I23" s="28">
        <f>H23/'2009'!H23</f>
        <v>0.9942446215808692</v>
      </c>
      <c r="J23" s="29"/>
    </row>
    <row r="24" spans="5:10" ht="12.75">
      <c r="E24" s="30"/>
      <c r="F24" s="30"/>
      <c r="G24" s="30"/>
      <c r="J24" s="1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J23" sqref="B18:J23"/>
    </sheetView>
  </sheetViews>
  <sheetFormatPr defaultColWidth="9.00390625" defaultRowHeight="13.5"/>
  <cols>
    <col min="1" max="1" width="10.25390625" style="0" bestFit="1" customWidth="1"/>
  </cols>
  <sheetData>
    <row r="1" spans="1:10" ht="13.5" thickBot="1">
      <c r="A1" s="124" t="s">
        <v>87</v>
      </c>
      <c r="B1" s="125"/>
      <c r="C1" s="125"/>
      <c r="D1" s="125"/>
      <c r="E1" s="125"/>
      <c r="F1" s="125"/>
      <c r="G1" s="125"/>
      <c r="H1" s="125"/>
      <c r="I1" s="125"/>
      <c r="J1" s="1" t="s">
        <v>1</v>
      </c>
    </row>
    <row r="2" spans="1:10" ht="13.5" thickBot="1">
      <c r="A2" s="126"/>
      <c r="B2" s="128" t="s">
        <v>2</v>
      </c>
      <c r="C2" s="130" t="s">
        <v>3</v>
      </c>
      <c r="D2" s="132" t="s">
        <v>4</v>
      </c>
      <c r="E2" s="133"/>
      <c r="F2" s="133"/>
      <c r="G2" s="133"/>
      <c r="H2" s="133"/>
      <c r="I2" s="134"/>
      <c r="J2" s="122" t="s">
        <v>5</v>
      </c>
    </row>
    <row r="3" spans="1:10" ht="13.5" thickBot="1">
      <c r="A3" s="127"/>
      <c r="B3" s="129"/>
      <c r="C3" s="131"/>
      <c r="D3" s="2" t="s">
        <v>6</v>
      </c>
      <c r="E3" s="3" t="s">
        <v>3</v>
      </c>
      <c r="F3" s="3" t="s">
        <v>7</v>
      </c>
      <c r="G3" s="3" t="s">
        <v>3</v>
      </c>
      <c r="H3" s="4" t="s">
        <v>8</v>
      </c>
      <c r="I3" s="5" t="s">
        <v>3</v>
      </c>
      <c r="J3" s="123"/>
    </row>
    <row r="4" spans="1:10" ht="12.75">
      <c r="A4" s="6" t="s">
        <v>88</v>
      </c>
      <c r="B4" s="7">
        <v>504999</v>
      </c>
      <c r="C4" s="8">
        <v>0.9337205045428828</v>
      </c>
      <c r="D4" s="7">
        <v>137592</v>
      </c>
      <c r="E4" s="9">
        <v>0.8021453973065936</v>
      </c>
      <c r="F4" s="10">
        <v>102225</v>
      </c>
      <c r="G4" s="9">
        <v>1.1162615475332502</v>
      </c>
      <c r="H4" s="11">
        <v>239817</v>
      </c>
      <c r="I4" s="12">
        <v>0.911477416118096</v>
      </c>
      <c r="J4" s="13"/>
    </row>
    <row r="5" spans="1:10" ht="12.75">
      <c r="A5" s="14">
        <v>39814</v>
      </c>
      <c r="B5" s="15">
        <v>18912</v>
      </c>
      <c r="C5" s="16">
        <f>B5/'2008'!B5</f>
        <v>0.39701066420354353</v>
      </c>
      <c r="D5" s="15">
        <v>5106</v>
      </c>
      <c r="E5" s="17">
        <f>D5/'2008'!D5</f>
        <v>0.37425786117422855</v>
      </c>
      <c r="F5" s="18">
        <v>2713</v>
      </c>
      <c r="G5" s="17">
        <f>F5/'2008'!F5</f>
        <v>0.350743374272786</v>
      </c>
      <c r="H5" s="31">
        <f>D5+F5</f>
        <v>7819</v>
      </c>
      <c r="I5" s="16">
        <f>H5/'2008'!H5</f>
        <v>0.3657498362802881</v>
      </c>
      <c r="J5" s="21">
        <v>30139</v>
      </c>
    </row>
    <row r="6" spans="1:10" ht="12.75">
      <c r="A6" s="22" t="s">
        <v>10</v>
      </c>
      <c r="B6" s="15">
        <v>19472</v>
      </c>
      <c r="C6" s="16">
        <f>B6/'2008'!B6</f>
        <v>0.4135850980225569</v>
      </c>
      <c r="D6" s="15">
        <v>5051</v>
      </c>
      <c r="E6" s="17">
        <f>D6/'2008'!D6</f>
        <v>0.44961723339861137</v>
      </c>
      <c r="F6" s="18">
        <v>8597</v>
      </c>
      <c r="G6" s="17">
        <f>F6/'2008'!F6</f>
        <v>0.8077609696514141</v>
      </c>
      <c r="H6" s="31">
        <f>D6+F6</f>
        <v>13648</v>
      </c>
      <c r="I6" s="16">
        <f>H6/'2008'!H6</f>
        <v>0.6238515335740732</v>
      </c>
      <c r="J6" s="21">
        <v>26796</v>
      </c>
    </row>
    <row r="7" spans="1:10" ht="12.75">
      <c r="A7" s="22" t="s">
        <v>11</v>
      </c>
      <c r="B7" s="15">
        <v>30012</v>
      </c>
      <c r="C7" s="16">
        <f>B7/'2008'!B7</f>
        <v>0.6013705766841663</v>
      </c>
      <c r="D7" s="15">
        <v>5042</v>
      </c>
      <c r="E7" s="17">
        <f>D7/'2008'!D7</f>
        <v>0.30656046695445976</v>
      </c>
      <c r="F7" s="18">
        <v>16374</v>
      </c>
      <c r="G7" s="17">
        <f>F7/'2008'!F7</f>
        <v>1.3184636444158144</v>
      </c>
      <c r="H7" s="31">
        <f>D7+F7</f>
        <v>21416</v>
      </c>
      <c r="I7" s="16">
        <f>H7/'2008'!H7</f>
        <v>0.7419108986350724</v>
      </c>
      <c r="J7" s="21">
        <v>21736</v>
      </c>
    </row>
    <row r="8" spans="1:10" ht="12.75">
      <c r="A8" s="22" t="s">
        <v>12</v>
      </c>
      <c r="B8" s="15">
        <f>SUM(B5:B7)</f>
        <v>68396</v>
      </c>
      <c r="C8" s="16">
        <f>B8/'2008'!B8</f>
        <v>0.4729261597394605</v>
      </c>
      <c r="D8" s="15">
        <f>SUM(D5:D7)</f>
        <v>15199</v>
      </c>
      <c r="E8" s="17">
        <f>D8/'2008'!D8</f>
        <v>0.3678007937276159</v>
      </c>
      <c r="F8" s="18">
        <f>SUM(F5:F7)</f>
        <v>27684</v>
      </c>
      <c r="G8" s="17">
        <f>F8/'2008'!F8</f>
        <v>0.8989187258499205</v>
      </c>
      <c r="H8" s="19">
        <f>SUM(H5:H7)</f>
        <v>42883</v>
      </c>
      <c r="I8" s="16">
        <f>H8/'2008'!H8</f>
        <v>0.5945979673049459</v>
      </c>
      <c r="J8" s="21"/>
    </row>
    <row r="9" spans="1:10" ht="12.75">
      <c r="A9" s="22" t="s">
        <v>13</v>
      </c>
      <c r="B9" s="15">
        <v>36260</v>
      </c>
      <c r="C9" s="16">
        <f>B9/'2008'!B9</f>
        <v>0.870149504451537</v>
      </c>
      <c r="D9" s="15">
        <v>10310</v>
      </c>
      <c r="E9" s="17">
        <f>D9/'2008'!D9</f>
        <v>0.9119051830886256</v>
      </c>
      <c r="F9" s="18">
        <v>11281</v>
      </c>
      <c r="G9" s="17">
        <f>F9/'2008'!F9</f>
        <v>1.3388321860906718</v>
      </c>
      <c r="H9" s="31">
        <f>D9+F9</f>
        <v>21591</v>
      </c>
      <c r="I9" s="16">
        <f>H9/'2008'!H9</f>
        <v>1.094212446786945</v>
      </c>
      <c r="J9" s="21">
        <v>16874</v>
      </c>
    </row>
    <row r="10" spans="1:10" ht="12.75">
      <c r="A10" s="22" t="s">
        <v>14</v>
      </c>
      <c r="B10" s="15">
        <v>33251</v>
      </c>
      <c r="C10" s="16">
        <f>B10/'2008'!B10</f>
        <v>0.7455046858885251</v>
      </c>
      <c r="D10" s="15">
        <v>9473</v>
      </c>
      <c r="E10" s="17">
        <f>D10/'2008'!D10</f>
        <v>0.8167083369255971</v>
      </c>
      <c r="F10" s="18">
        <v>10365</v>
      </c>
      <c r="G10" s="17">
        <f>F10/'2008'!F10</f>
        <v>1.0549618320610687</v>
      </c>
      <c r="H10" s="31">
        <f>D10+F10</f>
        <v>19838</v>
      </c>
      <c r="I10" s="16">
        <f>H10/'2008'!H10</f>
        <v>0.9259708737864077</v>
      </c>
      <c r="J10" s="21">
        <v>15751</v>
      </c>
    </row>
    <row r="11" spans="1:10" ht="12.75">
      <c r="A11" s="22" t="s">
        <v>15</v>
      </c>
      <c r="B11" s="15">
        <v>31579</v>
      </c>
      <c r="C11" s="16">
        <f>B11/'2008'!B11</f>
        <v>0.7412388798910875</v>
      </c>
      <c r="D11" s="15">
        <v>9042</v>
      </c>
      <c r="E11" s="17">
        <f>D11/'2008'!D11</f>
        <v>0.754568972711341</v>
      </c>
      <c r="F11" s="18">
        <v>9165</v>
      </c>
      <c r="G11" s="17">
        <f>F11/'2008'!F11</f>
        <v>0.7849434737923947</v>
      </c>
      <c r="H11" s="31">
        <f>D11+F11</f>
        <v>18207</v>
      </c>
      <c r="I11" s="16">
        <f>H11/'2008'!H11</f>
        <v>0.7695591529650451</v>
      </c>
      <c r="J11" s="21">
        <v>14689</v>
      </c>
    </row>
    <row r="12" spans="1:10" ht="12.75">
      <c r="A12" s="22" t="s">
        <v>16</v>
      </c>
      <c r="B12" s="15">
        <f>SUM(B9:B11)</f>
        <v>101090</v>
      </c>
      <c r="C12" s="16">
        <f>B12/'2008'!B12</f>
        <v>0.7843974052577671</v>
      </c>
      <c r="D12" s="15">
        <f>SUM(D9:D11)</f>
        <v>28825</v>
      </c>
      <c r="E12" s="17">
        <f>D12/'2008'!D12</f>
        <v>0.8262153175877093</v>
      </c>
      <c r="F12" s="49">
        <f>SUM(F9:F11)</f>
        <v>30811</v>
      </c>
      <c r="G12" s="17">
        <f>F12/'2008'!F12</f>
        <v>1.0295385437898887</v>
      </c>
      <c r="H12" s="19">
        <f>SUM(H9:H11)</f>
        <v>59636</v>
      </c>
      <c r="I12" s="16">
        <f>H12/'2008'!H12</f>
        <v>0.9200956568695517</v>
      </c>
      <c r="J12" s="21"/>
    </row>
    <row r="13" spans="1:10" ht="12.75">
      <c r="A13" s="22" t="s">
        <v>17</v>
      </c>
      <c r="B13" s="15">
        <f>SUM(B5:B7,B9:B11)</f>
        <v>169486</v>
      </c>
      <c r="C13" s="16">
        <f>B13/'2008'!B13</f>
        <v>0.6196951359968409</v>
      </c>
      <c r="D13" s="15">
        <f>SUM(D5:D7,D9:D11)</f>
        <v>44024</v>
      </c>
      <c r="E13" s="17">
        <f>D13/'2008'!D13</f>
        <v>0.577651813362725</v>
      </c>
      <c r="F13" s="49">
        <f>SUM(F5:F7,F9:F11)</f>
        <v>58495</v>
      </c>
      <c r="G13" s="17">
        <f>F13/'2008'!F13</f>
        <v>0.9632929319544167</v>
      </c>
      <c r="H13" s="19">
        <f>SUM(H5:H7,H9:H11)</f>
        <v>102519</v>
      </c>
      <c r="I13" s="16">
        <f>H13/'2008'!H13</f>
        <v>0.7486636092773267</v>
      </c>
      <c r="J13" s="21"/>
    </row>
    <row r="14" spans="1:10" ht="12.75">
      <c r="A14" s="22" t="s">
        <v>18</v>
      </c>
      <c r="B14" s="15">
        <v>42035</v>
      </c>
      <c r="C14" s="16">
        <f>B14/'2008'!B14</f>
        <v>0.9924916770948929</v>
      </c>
      <c r="D14" s="15">
        <v>9793</v>
      </c>
      <c r="E14" s="17">
        <f>D14/'2008'!D14</f>
        <v>0.836150956284153</v>
      </c>
      <c r="F14" s="18">
        <v>11840</v>
      </c>
      <c r="G14" s="17">
        <f>F14/'2008'!F14</f>
        <v>1.4463718543855362</v>
      </c>
      <c r="H14" s="31">
        <f>D14+F14</f>
        <v>21633</v>
      </c>
      <c r="I14" s="16">
        <f>H14/'2008'!H14</f>
        <v>1.0871946929339633</v>
      </c>
      <c r="J14" s="21">
        <v>15088</v>
      </c>
    </row>
    <row r="15" spans="1:10" ht="12.75">
      <c r="A15" s="22" t="s">
        <v>19</v>
      </c>
      <c r="B15" s="15">
        <v>45578</v>
      </c>
      <c r="C15" s="16">
        <f>B15/'2008'!B15</f>
        <v>0.9496999499916653</v>
      </c>
      <c r="D15" s="15">
        <v>9691</v>
      </c>
      <c r="E15" s="17">
        <f>D15/'2008'!D15</f>
        <v>0.9234800838574424</v>
      </c>
      <c r="F15" s="18">
        <v>16728</v>
      </c>
      <c r="G15" s="17">
        <f>F15/'2008'!F15</f>
        <v>1.6573863073417219</v>
      </c>
      <c r="H15" s="31">
        <f>D15+F15</f>
        <v>26419</v>
      </c>
      <c r="I15" s="16">
        <f>H15/'2008'!H15</f>
        <v>1.2832855685626852</v>
      </c>
      <c r="J15" s="21">
        <v>16524</v>
      </c>
    </row>
    <row r="16" spans="1:10" ht="12.75">
      <c r="A16" s="22" t="s">
        <v>20</v>
      </c>
      <c r="B16" s="15">
        <v>46893</v>
      </c>
      <c r="C16" s="16">
        <f>B16/'2008'!B16</f>
        <v>1.0117588676965565</v>
      </c>
      <c r="D16" s="15">
        <v>9395</v>
      </c>
      <c r="E16" s="17">
        <f>D16/'2008'!D16</f>
        <v>0.886571671227706</v>
      </c>
      <c r="F16" s="18">
        <v>21034</v>
      </c>
      <c r="G16" s="17">
        <f>F16/'2008'!F16</f>
        <v>1.6764166733083605</v>
      </c>
      <c r="H16" s="31">
        <f>D16+F16</f>
        <v>30429</v>
      </c>
      <c r="I16" s="16">
        <f>H16/'2008'!H16</f>
        <v>1.3147684064984446</v>
      </c>
      <c r="J16" s="21">
        <v>15576</v>
      </c>
    </row>
    <row r="17" spans="1:10" ht="12.75">
      <c r="A17" s="22" t="s">
        <v>21</v>
      </c>
      <c r="B17" s="15">
        <f>SUM(B14:B16)</f>
        <v>134506</v>
      </c>
      <c r="C17" s="16">
        <f>B17/'2008'!B17</f>
        <v>0.9840006437783939</v>
      </c>
      <c r="D17" s="15">
        <f>SUM(D14:D16)</f>
        <v>28879</v>
      </c>
      <c r="E17" s="17">
        <f>D17/'2008'!D17</f>
        <v>0.8803767948053531</v>
      </c>
      <c r="F17" s="18">
        <f>SUM(F14:F16)</f>
        <v>49602</v>
      </c>
      <c r="G17" s="17">
        <f>F17/'2008'!F17</f>
        <v>1.6090962174787518</v>
      </c>
      <c r="H17" s="19">
        <f>SUM(H14:H16)</f>
        <v>78481</v>
      </c>
      <c r="I17" s="16">
        <f>H17/'2008'!H17</f>
        <v>1.2334155809457952</v>
      </c>
      <c r="J17" s="21"/>
    </row>
    <row r="18" spans="1:10" ht="12.75">
      <c r="A18" s="22" t="s">
        <v>22</v>
      </c>
      <c r="B18" s="15">
        <v>42362</v>
      </c>
      <c r="C18" s="16">
        <f>B18/'2008'!B18</f>
        <v>1.2978553921568627</v>
      </c>
      <c r="D18" s="15">
        <v>10785</v>
      </c>
      <c r="E18" s="17">
        <f>D18/'2008'!D18</f>
        <v>0.8778998778998779</v>
      </c>
      <c r="F18" s="18">
        <v>11523</v>
      </c>
      <c r="G18" s="17">
        <f>F18/'2008'!F18</f>
        <v>4.13010752688172</v>
      </c>
      <c r="H18" s="31">
        <f>D18+F18</f>
        <v>22308</v>
      </c>
      <c r="I18" s="16">
        <f>H18/'2008'!H18</f>
        <v>1.4798009950248756</v>
      </c>
      <c r="J18" s="21">
        <v>14129</v>
      </c>
    </row>
    <row r="19" spans="1:10" ht="12.75">
      <c r="A19" s="22" t="s">
        <v>23</v>
      </c>
      <c r="B19" s="15">
        <v>45081</v>
      </c>
      <c r="C19" s="16">
        <f>B19/'2008'!B19</f>
        <v>1.4517437928702541</v>
      </c>
      <c r="D19" s="15">
        <v>11037</v>
      </c>
      <c r="E19" s="17">
        <f>D19/'2008'!D19</f>
        <v>1.2803944315545244</v>
      </c>
      <c r="F19" s="18">
        <v>12783</v>
      </c>
      <c r="G19" s="17">
        <f>F19/'2008'!F19</f>
        <v>3.061796407185629</v>
      </c>
      <c r="H19" s="19">
        <f>D19+F19</f>
        <v>23820</v>
      </c>
      <c r="I19" s="16">
        <f>H19/'2008'!H19</f>
        <v>1.8616647127784292</v>
      </c>
      <c r="J19" s="21">
        <v>16495</v>
      </c>
    </row>
    <row r="20" spans="1:10" ht="12.75">
      <c r="A20" s="22" t="s">
        <v>24</v>
      </c>
      <c r="B20" s="15">
        <v>48653</v>
      </c>
      <c r="C20" s="16">
        <f>B20/'2008'!B20</f>
        <v>1.5637012277431381</v>
      </c>
      <c r="D20" s="15">
        <v>9195</v>
      </c>
      <c r="E20" s="17">
        <f>D20/'2008'!D20</f>
        <v>1.1985140771637122</v>
      </c>
      <c r="F20" s="18">
        <v>13704</v>
      </c>
      <c r="G20" s="17">
        <f>F20/'2008'!F20</f>
        <v>3.6938005390835578</v>
      </c>
      <c r="H20" s="19">
        <f>D20+F20</f>
        <v>22899</v>
      </c>
      <c r="I20" s="16">
        <f>H20/'2008'!H20</f>
        <v>2.011860832894043</v>
      </c>
      <c r="J20" s="21">
        <v>20113</v>
      </c>
    </row>
    <row r="21" spans="1:10" ht="12.75">
      <c r="A21" s="22" t="s">
        <v>25</v>
      </c>
      <c r="B21" s="15">
        <f>SUM(B18:B20)</f>
        <v>136096</v>
      </c>
      <c r="C21" s="16">
        <f>B21/'2008'!B21</f>
        <v>1.4355058170810173</v>
      </c>
      <c r="D21" s="15">
        <f>SUM(D18:D20)</f>
        <v>31017</v>
      </c>
      <c r="E21" s="17">
        <f>D21/'2008'!D21</f>
        <v>1.0853833502467019</v>
      </c>
      <c r="F21" s="18">
        <f>SUM(F18:F20)</f>
        <v>38010</v>
      </c>
      <c r="G21" s="17">
        <f>F21/'2008'!F21</f>
        <v>3.560655737704918</v>
      </c>
      <c r="H21" s="18">
        <f>SUM(H18:H20)</f>
        <v>69027</v>
      </c>
      <c r="I21" s="20">
        <f>H21/'2008'!H21</f>
        <v>1.7585600733720574</v>
      </c>
      <c r="J21" s="21"/>
    </row>
    <row r="22" spans="1:10" ht="12.75">
      <c r="A22" s="22" t="s">
        <v>26</v>
      </c>
      <c r="B22" s="15">
        <f>SUM(B21,B17)</f>
        <v>270602</v>
      </c>
      <c r="C22" s="16">
        <f>B22/'2008'!B22</f>
        <v>1.1689071274298055</v>
      </c>
      <c r="D22" s="15">
        <f>SUM(D21,D17)</f>
        <v>59896</v>
      </c>
      <c r="E22" s="17">
        <f>D22/'2008'!D22</f>
        <v>0.975822743564679</v>
      </c>
      <c r="F22" s="18">
        <f>SUM(F21,F17)</f>
        <v>87612</v>
      </c>
      <c r="G22" s="17">
        <f>F22/'2008'!F22</f>
        <v>2.111081660682875</v>
      </c>
      <c r="H22" s="18">
        <f>SUM(H21,H17)</f>
        <v>147508</v>
      </c>
      <c r="I22" s="20">
        <f>H22/'2008'!H22</f>
        <v>1.4337729998736404</v>
      </c>
      <c r="J22" s="21"/>
    </row>
    <row r="23" spans="1:10" ht="13.5" thickBot="1">
      <c r="A23" s="23" t="s">
        <v>89</v>
      </c>
      <c r="B23" s="24">
        <v>440080</v>
      </c>
      <c r="C23" s="25">
        <f>B23/'2008'!B23</f>
        <v>0.8714472701926143</v>
      </c>
      <c r="D23" s="24">
        <f>SUM(D13,D22)</f>
        <v>103920</v>
      </c>
      <c r="E23" s="26">
        <f>D23/'2008'!D23</f>
        <v>0.7552764695621839</v>
      </c>
      <c r="F23" s="27">
        <f>SUM(F13,F22)</f>
        <v>146107</v>
      </c>
      <c r="G23" s="26">
        <f>F23/'2008'!F23</f>
        <v>1.4292687698703839</v>
      </c>
      <c r="H23" s="27">
        <f>SUM(H13,H22)</f>
        <v>250027</v>
      </c>
      <c r="I23" s="28">
        <f>H23/'2008'!H23</f>
        <v>1.042574129440365</v>
      </c>
      <c r="J23" s="29"/>
    </row>
    <row r="24" spans="5:10" ht="12.75">
      <c r="E24" s="30"/>
      <c r="F24" s="30"/>
      <c r="G24" s="30"/>
      <c r="J24" s="1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3" sqref="A23:IV23"/>
    </sheetView>
  </sheetViews>
  <sheetFormatPr defaultColWidth="9.00390625" defaultRowHeight="13.5"/>
  <cols>
    <col min="1" max="1" width="10.25390625" style="0" bestFit="1" customWidth="1"/>
  </cols>
  <sheetData>
    <row r="1" spans="1:10" ht="13.5" thickBot="1">
      <c r="A1" s="124" t="s">
        <v>86</v>
      </c>
      <c r="B1" s="125"/>
      <c r="C1" s="125"/>
      <c r="D1" s="125"/>
      <c r="E1" s="125"/>
      <c r="F1" s="125"/>
      <c r="G1" s="125"/>
      <c r="H1" s="125"/>
      <c r="I1" s="125"/>
      <c r="J1" s="1" t="s">
        <v>1</v>
      </c>
    </row>
    <row r="2" spans="1:10" ht="13.5" thickBot="1">
      <c r="A2" s="126"/>
      <c r="B2" s="128" t="s">
        <v>2</v>
      </c>
      <c r="C2" s="130" t="s">
        <v>3</v>
      </c>
      <c r="D2" s="132" t="s">
        <v>4</v>
      </c>
      <c r="E2" s="133"/>
      <c r="F2" s="133"/>
      <c r="G2" s="133"/>
      <c r="H2" s="133"/>
      <c r="I2" s="134"/>
      <c r="J2" s="122" t="s">
        <v>5</v>
      </c>
    </row>
    <row r="3" spans="1:10" ht="13.5" thickBot="1">
      <c r="A3" s="127"/>
      <c r="B3" s="129"/>
      <c r="C3" s="131"/>
      <c r="D3" s="2" t="s">
        <v>6</v>
      </c>
      <c r="E3" s="3" t="s">
        <v>3</v>
      </c>
      <c r="F3" s="3" t="s">
        <v>7</v>
      </c>
      <c r="G3" s="3" t="s">
        <v>3</v>
      </c>
      <c r="H3" s="4" t="s">
        <v>8</v>
      </c>
      <c r="I3" s="5" t="s">
        <v>3</v>
      </c>
      <c r="J3" s="123"/>
    </row>
    <row r="4" spans="1:10" ht="12.75">
      <c r="A4" s="6" t="s">
        <v>83</v>
      </c>
      <c r="B4" s="7">
        <v>540846</v>
      </c>
      <c r="C4" s="8">
        <v>0.9658826680953656</v>
      </c>
      <c r="D4" s="7">
        <v>171530</v>
      </c>
      <c r="E4" s="9">
        <v>0.9034837296027474</v>
      </c>
      <c r="F4" s="10">
        <v>91578</v>
      </c>
      <c r="G4" s="9">
        <v>1.013098214483262</v>
      </c>
      <c r="H4" s="11">
        <v>263108</v>
      </c>
      <c r="I4" s="12">
        <v>0.9388398846735748</v>
      </c>
      <c r="J4" s="13">
        <v>18551</v>
      </c>
    </row>
    <row r="5" spans="1:10" ht="12.75">
      <c r="A5" s="14">
        <v>39448</v>
      </c>
      <c r="B5" s="15">
        <v>47636</v>
      </c>
      <c r="C5" s="16">
        <f>B5/'2007'!B5</f>
        <v>0.9793786878842081</v>
      </c>
      <c r="D5" s="15">
        <v>13643</v>
      </c>
      <c r="E5" s="17">
        <f>D5/'2007'!D5</f>
        <v>0.9292963694571215</v>
      </c>
      <c r="F5" s="18">
        <v>7735</v>
      </c>
      <c r="G5" s="17">
        <f>F5/'2007'!F5</f>
        <v>1.4388020833333333</v>
      </c>
      <c r="H5" s="31">
        <f>D5+F5</f>
        <v>21378</v>
      </c>
      <c r="I5" s="16">
        <f>H5/'2007'!H5</f>
        <v>1.0658622924664705</v>
      </c>
      <c r="J5" s="21">
        <v>23892</v>
      </c>
    </row>
    <row r="6" spans="1:10" ht="12.75">
      <c r="A6" s="22" t="s">
        <v>10</v>
      </c>
      <c r="B6" s="15">
        <v>47081</v>
      </c>
      <c r="C6" s="16">
        <f>B6/'2007'!B6</f>
        <v>1.044804935422307</v>
      </c>
      <c r="D6" s="15">
        <v>11234</v>
      </c>
      <c r="E6" s="17">
        <f>D6/'2007'!D6</f>
        <v>0.697850664678842</v>
      </c>
      <c r="F6" s="18">
        <v>10643</v>
      </c>
      <c r="G6" s="17">
        <f>F6/'2007'!F6</f>
        <v>1.3623911930363544</v>
      </c>
      <c r="H6" s="31">
        <f>D6+F6</f>
        <v>21877</v>
      </c>
      <c r="I6" s="16">
        <f>H6/'2007'!H6</f>
        <v>0.9149728147218736</v>
      </c>
      <c r="J6" s="21">
        <v>26250</v>
      </c>
    </row>
    <row r="7" spans="1:10" ht="12.75">
      <c r="A7" s="22" t="s">
        <v>11</v>
      </c>
      <c r="B7" s="15">
        <v>49906</v>
      </c>
      <c r="C7" s="16">
        <f>B7/'2007'!B7</f>
        <v>1.0452612839040738</v>
      </c>
      <c r="D7" s="15">
        <v>16447</v>
      </c>
      <c r="E7" s="17">
        <f>D7/'2007'!D7</f>
        <v>1.0711169000325627</v>
      </c>
      <c r="F7" s="18">
        <v>12419</v>
      </c>
      <c r="G7" s="17">
        <f>F7/'2007'!F7</f>
        <v>2.167743061616338</v>
      </c>
      <c r="H7" s="31">
        <f>D7+F7</f>
        <v>28866</v>
      </c>
      <c r="I7" s="16">
        <f>H7/'2007'!H7</f>
        <v>1.369095048377917</v>
      </c>
      <c r="J7" s="21">
        <v>22699</v>
      </c>
    </row>
    <row r="8" spans="1:10" ht="12.75">
      <c r="A8" s="22" t="s">
        <v>12</v>
      </c>
      <c r="B8" s="15">
        <f>SUM(B5:B7)</f>
        <v>144623</v>
      </c>
      <c r="C8" s="16">
        <f>B8/'2007'!B8</f>
        <v>1.0224608684586345</v>
      </c>
      <c r="D8" s="15">
        <f>SUM(D5:D7)</f>
        <v>41324</v>
      </c>
      <c r="E8" s="17">
        <f>D8/'2007'!D8</f>
        <v>0.8957385008887154</v>
      </c>
      <c r="F8" s="18">
        <f>SUM(F5:F7)</f>
        <v>30797</v>
      </c>
      <c r="G8" s="17">
        <f>F8/'2007'!F8</f>
        <v>1.6280065549505736</v>
      </c>
      <c r="H8" s="19">
        <f>SUM(H5:H7)</f>
        <v>72121</v>
      </c>
      <c r="I8" s="16">
        <f>H8/'2007'!H8</f>
        <v>1.1086839556655548</v>
      </c>
      <c r="J8" s="21"/>
    </row>
    <row r="9" spans="1:10" ht="12.75">
      <c r="A9" s="22" t="s">
        <v>13</v>
      </c>
      <c r="B9" s="15">
        <v>41671</v>
      </c>
      <c r="C9" s="16">
        <f>B9/'2007'!B9</f>
        <v>0.8604377451992566</v>
      </c>
      <c r="D9" s="15">
        <v>11306</v>
      </c>
      <c r="E9" s="17">
        <f>D9/'2007'!D9</f>
        <v>0.6817825483929325</v>
      </c>
      <c r="F9" s="18">
        <v>8426</v>
      </c>
      <c r="G9" s="17">
        <f>F9/'2007'!F9</f>
        <v>1.2661157024793388</v>
      </c>
      <c r="H9" s="31">
        <v>19732</v>
      </c>
      <c r="I9" s="16">
        <f>H9/'2007'!H9</f>
        <v>0.849126430846028</v>
      </c>
      <c r="J9" s="21">
        <v>20219</v>
      </c>
    </row>
    <row r="10" spans="1:10" ht="12.75">
      <c r="A10" s="22" t="s">
        <v>14</v>
      </c>
      <c r="B10" s="15">
        <v>44602</v>
      </c>
      <c r="C10" s="16">
        <f>B10/'2007'!B10</f>
        <v>1.0264896089848334</v>
      </c>
      <c r="D10" s="15">
        <v>11599</v>
      </c>
      <c r="E10" s="17">
        <f>D10/'2007'!D10</f>
        <v>0.7662680848252627</v>
      </c>
      <c r="F10" s="18">
        <v>9825</v>
      </c>
      <c r="G10" s="17">
        <f>F10/'2007'!F10</f>
        <v>1.0638873849485653</v>
      </c>
      <c r="H10" s="31">
        <f>D10+F10</f>
        <v>21424</v>
      </c>
      <c r="I10" s="16">
        <f>H10/'2007'!H10</f>
        <v>0.8790415230592483</v>
      </c>
      <c r="J10" s="21">
        <v>21391</v>
      </c>
    </row>
    <row r="11" spans="1:10" ht="12.75">
      <c r="A11" s="22" t="s">
        <v>15</v>
      </c>
      <c r="B11" s="15">
        <v>42603</v>
      </c>
      <c r="C11" s="16">
        <f>B11/'2007'!B11</f>
        <v>1.0552087977411204</v>
      </c>
      <c r="D11" s="15">
        <v>11983</v>
      </c>
      <c r="E11" s="17">
        <f>D11/'2007'!D11</f>
        <v>0.9294190646087024</v>
      </c>
      <c r="F11" s="18">
        <v>11676</v>
      </c>
      <c r="G11" s="17">
        <f>F11/'2007'!F11</f>
        <v>2.115217391304348</v>
      </c>
      <c r="H11" s="31">
        <f>D11+F11</f>
        <v>23659</v>
      </c>
      <c r="I11" s="16">
        <f>H11/'2007'!H11</f>
        <v>1.2849074023787541</v>
      </c>
      <c r="J11" s="21">
        <v>16877</v>
      </c>
    </row>
    <row r="12" spans="1:10" ht="12.75">
      <c r="A12" s="22" t="s">
        <v>16</v>
      </c>
      <c r="B12" s="15">
        <f>SUM(B9:B11)</f>
        <v>128876</v>
      </c>
      <c r="C12" s="16">
        <f>B12/'2007'!B12</f>
        <v>0.9744508714226305</v>
      </c>
      <c r="D12" s="15">
        <f>SUM(D9:D11)</f>
        <v>34888</v>
      </c>
      <c r="E12" s="17">
        <f>D12/'2007'!D12</f>
        <v>0.7820142111043866</v>
      </c>
      <c r="F12" s="49">
        <f>SUM(F9:F11)</f>
        <v>29927</v>
      </c>
      <c r="G12" s="17">
        <f>F12/'2007'!F12</f>
        <v>1.3978047641289117</v>
      </c>
      <c r="H12" s="19">
        <f>SUM(H9:H11)</f>
        <v>64815</v>
      </c>
      <c r="I12" s="16">
        <f>H12/'2007'!H12</f>
        <v>0.9817033458037351</v>
      </c>
      <c r="J12" s="21"/>
    </row>
    <row r="13" spans="1:10" ht="12.75">
      <c r="A13" s="22" t="s">
        <v>17</v>
      </c>
      <c r="B13" s="15">
        <f>SUM(B8,B12)</f>
        <v>273499</v>
      </c>
      <c r="C13" s="16">
        <f>B13/'2007'!B13</f>
        <v>0.9992619683523261</v>
      </c>
      <c r="D13" s="15">
        <f>SUM(D8,D12)</f>
        <v>76212</v>
      </c>
      <c r="E13" s="17">
        <f>D13/'2007'!D13</f>
        <v>0.8398294158484578</v>
      </c>
      <c r="F13" s="49">
        <f>SUM(F8,F12)</f>
        <v>60724</v>
      </c>
      <c r="G13" s="17">
        <f>F13/'2007'!F13</f>
        <v>1.5057901653978725</v>
      </c>
      <c r="H13" s="19">
        <f>SUM(H8,H12)</f>
        <v>136936</v>
      </c>
      <c r="I13" s="16">
        <f>H13/'2007'!H13</f>
        <v>1.0447228283259837</v>
      </c>
      <c r="J13" s="21"/>
    </row>
    <row r="14" spans="1:10" ht="12.75">
      <c r="A14" s="22" t="s">
        <v>18</v>
      </c>
      <c r="B14" s="15">
        <v>42353</v>
      </c>
      <c r="C14" s="16">
        <f>B14/'2007'!B14</f>
        <v>0.9714213628752953</v>
      </c>
      <c r="D14" s="15">
        <v>11712</v>
      </c>
      <c r="E14" s="17">
        <f>D14/'2007'!D14</f>
        <v>0.9725959142999502</v>
      </c>
      <c r="F14" s="18">
        <v>8186</v>
      </c>
      <c r="G14" s="17">
        <f>F14/'2007'!F14</f>
        <v>1.0147514565513822</v>
      </c>
      <c r="H14" s="31">
        <f>D14+F14</f>
        <v>19898</v>
      </c>
      <c r="I14" s="16">
        <f>H14/'2007'!H14</f>
        <v>0.9895071858371873</v>
      </c>
      <c r="J14" s="21">
        <v>15841</v>
      </c>
    </row>
    <row r="15" spans="1:10" ht="12.75">
      <c r="A15" s="22" t="s">
        <v>19</v>
      </c>
      <c r="B15" s="15">
        <v>47992</v>
      </c>
      <c r="C15" s="16">
        <f>B15/'2007'!B15</f>
        <v>0.9989800378843071</v>
      </c>
      <c r="D15" s="15">
        <v>10494</v>
      </c>
      <c r="E15" s="17">
        <f>D15/'2007'!D15</f>
        <v>0.7460543153703967</v>
      </c>
      <c r="F15" s="18">
        <v>10093</v>
      </c>
      <c r="G15" s="17">
        <f>F15/'2007'!F15</f>
        <v>0.657995958015516</v>
      </c>
      <c r="H15" s="31">
        <f>D15+F15</f>
        <v>20587</v>
      </c>
      <c r="I15" s="16">
        <f>H15/'2007'!H15</f>
        <v>0.7001190273762965</v>
      </c>
      <c r="J15" s="21">
        <v>21447</v>
      </c>
    </row>
    <row r="16" spans="1:10" ht="12.75">
      <c r="A16" s="22" t="s">
        <v>20</v>
      </c>
      <c r="B16" s="15">
        <v>46348</v>
      </c>
      <c r="C16" s="16">
        <f>B16/'2007'!B16</f>
        <v>1.0415280898876405</v>
      </c>
      <c r="D16" s="15">
        <v>10597</v>
      </c>
      <c r="E16" s="17">
        <f>D16/'2007'!D16</f>
        <v>0.7189768641020422</v>
      </c>
      <c r="F16" s="18">
        <v>12547</v>
      </c>
      <c r="G16" s="17">
        <f>F16/'2007'!F16</f>
        <v>2.2850118375523585</v>
      </c>
      <c r="H16" s="31">
        <f>D16+F16</f>
        <v>23144</v>
      </c>
      <c r="I16" s="16">
        <f>H16/'2007'!H16</f>
        <v>1.1440434997528424</v>
      </c>
      <c r="J16" s="21">
        <v>22901</v>
      </c>
    </row>
    <row r="17" spans="1:10" ht="12.75">
      <c r="A17" s="22" t="s">
        <v>21</v>
      </c>
      <c r="B17" s="15">
        <f>SUM(B14:B16)</f>
        <v>136693</v>
      </c>
      <c r="C17" s="16">
        <f>B17/'2007'!B17</f>
        <v>1.0040619950051417</v>
      </c>
      <c r="D17" s="15">
        <f>SUM(D14:D16)</f>
        <v>32803</v>
      </c>
      <c r="E17" s="17">
        <f>D17/'2007'!D17</f>
        <v>0.8030699929003354</v>
      </c>
      <c r="F17" s="18">
        <f>SUM(F14:F16)</f>
        <v>30826</v>
      </c>
      <c r="G17" s="17">
        <f>F17/'2007'!F17</f>
        <v>1.0667543343599681</v>
      </c>
      <c r="H17" s="19">
        <f>SUM(H14:H16)</f>
        <v>63629</v>
      </c>
      <c r="I17" s="16">
        <f>H17/'2007'!H17</f>
        <v>0.9123222069281945</v>
      </c>
      <c r="J17" s="21"/>
    </row>
    <row r="18" spans="1:10" ht="12.75">
      <c r="A18" s="22" t="s">
        <v>22</v>
      </c>
      <c r="B18" s="15">
        <v>32640</v>
      </c>
      <c r="C18" s="16">
        <f>B18/'2007'!B18</f>
        <v>0.7774945808818275</v>
      </c>
      <c r="D18" s="15">
        <v>12285</v>
      </c>
      <c r="E18" s="17">
        <f>D18/'2007'!D18</f>
        <v>0.9932088285229203</v>
      </c>
      <c r="F18" s="18">
        <v>2790</v>
      </c>
      <c r="G18" s="17">
        <f>F18/'2007'!F18</f>
        <v>0.412051395657953</v>
      </c>
      <c r="H18" s="31">
        <f>D18+F18</f>
        <v>15075</v>
      </c>
      <c r="I18" s="16">
        <f>H18/'2007'!H18</f>
        <v>0.7876175548589341</v>
      </c>
      <c r="J18" s="21">
        <v>16097</v>
      </c>
    </row>
    <row r="19" spans="1:10" ht="12.75">
      <c r="A19" s="22" t="s">
        <v>23</v>
      </c>
      <c r="B19" s="15">
        <v>31053</v>
      </c>
      <c r="C19" s="16">
        <f>B19/'2007'!B19</f>
        <v>0.7718290955186041</v>
      </c>
      <c r="D19" s="15">
        <v>8620</v>
      </c>
      <c r="E19" s="17">
        <f>D19/'2007'!D19</f>
        <v>0.5747816229912649</v>
      </c>
      <c r="F19" s="18">
        <v>4175</v>
      </c>
      <c r="G19" s="17">
        <f>F19/'2007'!F19</f>
        <v>0.6526496795372831</v>
      </c>
      <c r="H19" s="19">
        <f>D19+F19</f>
        <v>12795</v>
      </c>
      <c r="I19" s="16">
        <f>H19/'2007'!H19</f>
        <v>0.5980648780031784</v>
      </c>
      <c r="J19" s="21">
        <v>19631</v>
      </c>
    </row>
    <row r="20" spans="1:10" ht="12.75">
      <c r="A20" s="22" t="s">
        <v>24</v>
      </c>
      <c r="B20" s="15">
        <v>31114</v>
      </c>
      <c r="C20" s="16">
        <f>B20/'2007'!B20</f>
        <v>0.6376995757414278</v>
      </c>
      <c r="D20" s="15">
        <v>7672</v>
      </c>
      <c r="E20" s="17">
        <f>D20/'2007'!D20</f>
        <v>0.6103420843277645</v>
      </c>
      <c r="F20" s="18">
        <v>3710</v>
      </c>
      <c r="G20" s="17">
        <f>F20/'2007'!F20</f>
        <v>0.40387546266057045</v>
      </c>
      <c r="H20" s="19">
        <f>D20+F20</f>
        <v>11382</v>
      </c>
      <c r="I20" s="16">
        <f>H20/'2007'!H20</f>
        <v>0.5231660231660231</v>
      </c>
      <c r="J20" s="21">
        <v>29002</v>
      </c>
    </row>
    <row r="21" spans="1:10" ht="12.75">
      <c r="A21" s="22" t="s">
        <v>25</v>
      </c>
      <c r="B21" s="15">
        <f>SUM(B18:B20)</f>
        <v>94807</v>
      </c>
      <c r="C21" s="16">
        <f>B21/'2007'!B21</f>
        <v>0.7236899354986451</v>
      </c>
      <c r="D21" s="15">
        <f>SUM(D18:D20)</f>
        <v>28577</v>
      </c>
      <c r="E21" s="17">
        <f>D21/'2007'!D21</f>
        <v>0.7155699118589743</v>
      </c>
      <c r="F21" s="18">
        <f>SUM(F18:F20)</f>
        <v>10675</v>
      </c>
      <c r="G21" s="17">
        <f>F21/'2007'!F21</f>
        <v>0.4775431690077838</v>
      </c>
      <c r="H21" s="18">
        <f>SUM(H18:H20)</f>
        <v>39252</v>
      </c>
      <c r="I21" s="20">
        <f>H21/'2007'!H21</f>
        <v>0.630149301653556</v>
      </c>
      <c r="J21" s="21"/>
    </row>
    <row r="22" spans="1:10" ht="12.75">
      <c r="A22" s="22" t="s">
        <v>26</v>
      </c>
      <c r="B22" s="15">
        <f>SUM(B21,B17)</f>
        <v>231500</v>
      </c>
      <c r="C22" s="16">
        <f>B22/'2007'!B22</f>
        <v>0.8665705890059705</v>
      </c>
      <c r="D22" s="15">
        <f>SUM(D21,D17)</f>
        <v>61380</v>
      </c>
      <c r="E22" s="17">
        <f>D22/'2007'!D22</f>
        <v>0.7598133270613867</v>
      </c>
      <c r="F22" s="18">
        <f>SUM(F21,F17)</f>
        <v>41501</v>
      </c>
      <c r="G22" s="17">
        <f>F22/'2007'!F22</f>
        <v>0.8097598095646914</v>
      </c>
      <c r="H22" s="18">
        <f>SUM(H21,H17)</f>
        <v>102881</v>
      </c>
      <c r="I22" s="20">
        <f>H22/'2007'!H22</f>
        <v>0.7792008119120832</v>
      </c>
      <c r="J22" s="21"/>
    </row>
    <row r="23" spans="1:10" ht="13.5" thickBot="1">
      <c r="A23" s="23" t="s">
        <v>85</v>
      </c>
      <c r="B23" s="24">
        <f>SUM(B13,B22)</f>
        <v>504999</v>
      </c>
      <c r="C23" s="25">
        <f>B23/'2007'!B23</f>
        <v>0.9337205045428828</v>
      </c>
      <c r="D23" s="24">
        <f>SUM(D13,D22)</f>
        <v>137592</v>
      </c>
      <c r="E23" s="26">
        <f>D23/'2007'!D23</f>
        <v>0.8021453973065936</v>
      </c>
      <c r="F23" s="27">
        <f>SUM(F13,F22)</f>
        <v>102225</v>
      </c>
      <c r="G23" s="26">
        <f>F23/'2007'!F23</f>
        <v>1.1162615475332502</v>
      </c>
      <c r="H23" s="27">
        <f>SUM(H13,H22)</f>
        <v>239817</v>
      </c>
      <c r="I23" s="28">
        <f>H23/'2007'!H23</f>
        <v>0.911477416118096</v>
      </c>
      <c r="J23" s="29"/>
    </row>
    <row r="24" spans="5:10" ht="12.75">
      <c r="E24" s="30"/>
      <c r="F24" s="30"/>
      <c r="G24" s="30"/>
      <c r="J24" s="1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J23" sqref="B18:J23"/>
    </sheetView>
  </sheetViews>
  <sheetFormatPr defaultColWidth="9.00390625" defaultRowHeight="13.5"/>
  <cols>
    <col min="1" max="1" width="10.25390625" style="0" bestFit="1" customWidth="1"/>
  </cols>
  <sheetData>
    <row r="1" spans="1:10" ht="13.5" thickBot="1">
      <c r="A1" s="124" t="s">
        <v>84</v>
      </c>
      <c r="B1" s="125"/>
      <c r="C1" s="125"/>
      <c r="D1" s="125"/>
      <c r="E1" s="125"/>
      <c r="F1" s="125"/>
      <c r="G1" s="125"/>
      <c r="H1" s="125"/>
      <c r="I1" s="125"/>
      <c r="J1" s="1" t="s">
        <v>1</v>
      </c>
    </row>
    <row r="2" spans="1:10" ht="13.5" thickBot="1">
      <c r="A2" s="126"/>
      <c r="B2" s="128" t="s">
        <v>2</v>
      </c>
      <c r="C2" s="130" t="s">
        <v>3</v>
      </c>
      <c r="D2" s="132" t="s">
        <v>4</v>
      </c>
      <c r="E2" s="133"/>
      <c r="F2" s="133"/>
      <c r="G2" s="133"/>
      <c r="H2" s="133"/>
      <c r="I2" s="134"/>
      <c r="J2" s="122" t="s">
        <v>5</v>
      </c>
    </row>
    <row r="3" spans="1:10" ht="13.5" thickBot="1">
      <c r="A3" s="127"/>
      <c r="B3" s="129"/>
      <c r="C3" s="131"/>
      <c r="D3" s="2" t="s">
        <v>6</v>
      </c>
      <c r="E3" s="3" t="s">
        <v>3</v>
      </c>
      <c r="F3" s="3" t="s">
        <v>7</v>
      </c>
      <c r="G3" s="3" t="s">
        <v>3</v>
      </c>
      <c r="H3" s="4" t="s">
        <v>8</v>
      </c>
      <c r="I3" s="5" t="s">
        <v>3</v>
      </c>
      <c r="J3" s="123"/>
    </row>
    <row r="4" spans="1:10" ht="12.75">
      <c r="A4" s="6" t="s">
        <v>82</v>
      </c>
      <c r="B4" s="7">
        <v>559950</v>
      </c>
      <c r="C4" s="8">
        <v>0.9739870065489081</v>
      </c>
      <c r="D4" s="7">
        <v>189854</v>
      </c>
      <c r="E4" s="9">
        <v>0.9905047111240961</v>
      </c>
      <c r="F4" s="10">
        <v>90394</v>
      </c>
      <c r="G4" s="9">
        <v>1.0138744013369674</v>
      </c>
      <c r="H4" s="11">
        <v>280248</v>
      </c>
      <c r="I4" s="12">
        <v>0.9979240183597965</v>
      </c>
      <c r="J4" s="13">
        <v>14523</v>
      </c>
    </row>
    <row r="5" spans="1:10" ht="12.75">
      <c r="A5" s="14">
        <v>39083</v>
      </c>
      <c r="B5" s="15">
        <v>48639</v>
      </c>
      <c r="C5" s="16">
        <f>B5/'2006'!B5</f>
        <v>0.8772477229687077</v>
      </c>
      <c r="D5" s="15">
        <v>14681</v>
      </c>
      <c r="E5" s="17">
        <f>D5/'2006'!D5</f>
        <v>0.8654208912992218</v>
      </c>
      <c r="F5" s="18">
        <v>5376</v>
      </c>
      <c r="G5" s="17">
        <f>F5/'2006'!F5</f>
        <v>0.5253077975376197</v>
      </c>
      <c r="H5" s="31">
        <f>D5+F5</f>
        <v>20057</v>
      </c>
      <c r="I5" s="16">
        <f>H5/'2006'!H5</f>
        <v>0.7374439297007133</v>
      </c>
      <c r="J5" s="21">
        <v>19713</v>
      </c>
    </row>
    <row r="6" spans="1:10" ht="12.75">
      <c r="A6" s="22" t="s">
        <v>10</v>
      </c>
      <c r="B6" s="15">
        <v>45062</v>
      </c>
      <c r="C6" s="16">
        <f>B6/'2006'!B6</f>
        <v>0.9910706430896454</v>
      </c>
      <c r="D6" s="15">
        <v>16098</v>
      </c>
      <c r="E6" s="17">
        <f>D6/'2006'!D6</f>
        <v>1.0663751987281398</v>
      </c>
      <c r="F6" s="18">
        <v>7812</v>
      </c>
      <c r="G6" s="17">
        <f>F6/'2006'!F6</f>
        <v>1.3224987303199593</v>
      </c>
      <c r="H6" s="31">
        <f>D6+F6</f>
        <v>23910</v>
      </c>
      <c r="I6" s="16">
        <f>H6/'2006'!H6</f>
        <v>1.1384087987430367</v>
      </c>
      <c r="J6" s="21">
        <v>18312</v>
      </c>
    </row>
    <row r="7" spans="1:10" ht="12.75">
      <c r="A7" s="22" t="s">
        <v>11</v>
      </c>
      <c r="B7" s="15">
        <v>47745</v>
      </c>
      <c r="C7" s="16">
        <f>B7/'2006'!B7</f>
        <v>0.8986110065497253</v>
      </c>
      <c r="D7" s="15">
        <v>15355</v>
      </c>
      <c r="E7" s="17">
        <f>D7/'2006'!D7</f>
        <v>0.8855758694273026</v>
      </c>
      <c r="F7" s="18">
        <v>5729</v>
      </c>
      <c r="G7" s="17">
        <f>F7/'2006'!F7</f>
        <v>0.4416435399321616</v>
      </c>
      <c r="H7" s="31">
        <f>D7+F7</f>
        <v>21084</v>
      </c>
      <c r="I7" s="16">
        <f>H7/'2006'!H7</f>
        <v>0.6955890600771997</v>
      </c>
      <c r="J7" s="21">
        <v>23683</v>
      </c>
    </row>
    <row r="8" spans="1:10" ht="12.75">
      <c r="A8" s="22" t="s">
        <v>12</v>
      </c>
      <c r="B8" s="15">
        <f>SUM(B5:B7)</f>
        <v>141446</v>
      </c>
      <c r="C8" s="16">
        <f>B8/'2006'!B8</f>
        <v>0.9182122107176475</v>
      </c>
      <c r="D8" s="15">
        <f>SUM(D5:D7)</f>
        <v>46134</v>
      </c>
      <c r="E8" s="17">
        <f>D8/'2006'!D8</f>
        <v>0.9339055446466528</v>
      </c>
      <c r="F8" s="18">
        <f>SUM(F5:F7)</f>
        <v>18917</v>
      </c>
      <c r="G8" s="17">
        <f>F8/'2006'!F8</f>
        <v>0.6497784494899186</v>
      </c>
      <c r="H8" s="19">
        <f>SUM(H5:H7)</f>
        <v>65051</v>
      </c>
      <c r="I8" s="16">
        <f>H8/'2006'!H8</f>
        <v>0.8285485021398002</v>
      </c>
      <c r="J8" s="21">
        <f>J7</f>
        <v>23683</v>
      </c>
    </row>
    <row r="9" spans="1:10" ht="12.75">
      <c r="A9" s="22" t="s">
        <v>13</v>
      </c>
      <c r="B9" s="15">
        <v>48430</v>
      </c>
      <c r="C9" s="16">
        <f>B9/'2006'!B9</f>
        <v>1.1465164176984446</v>
      </c>
      <c r="D9" s="15">
        <v>16583</v>
      </c>
      <c r="E9" s="17">
        <f>D9/'2006'!D9</f>
        <v>1.2959518599562363</v>
      </c>
      <c r="F9" s="18">
        <v>6655</v>
      </c>
      <c r="G9" s="17">
        <f>F9/'2006'!F9</f>
        <v>1.0086389815095484</v>
      </c>
      <c r="H9" s="31">
        <f>D9+F9</f>
        <v>23238</v>
      </c>
      <c r="I9" s="16">
        <f>H9/'2006'!H9</f>
        <v>1.1982056306074043</v>
      </c>
      <c r="J9" s="21">
        <v>26650</v>
      </c>
    </row>
    <row r="10" spans="1:10" ht="12.75">
      <c r="A10" s="22" t="s">
        <v>14</v>
      </c>
      <c r="B10" s="15">
        <v>43451</v>
      </c>
      <c r="C10" s="16">
        <f>B10/'2006'!B10</f>
        <v>0.9362623629037471</v>
      </c>
      <c r="D10" s="15">
        <v>15137</v>
      </c>
      <c r="E10" s="17">
        <f>D10/'2006'!D10</f>
        <v>1.0563154221912072</v>
      </c>
      <c r="F10" s="18">
        <v>9235</v>
      </c>
      <c r="G10" s="17">
        <f>F10/'2006'!F10</f>
        <v>1.085448989186648</v>
      </c>
      <c r="H10" s="19">
        <f>D10+F10</f>
        <v>24372</v>
      </c>
      <c r="I10" s="16">
        <f>H10/'2006'!H10</f>
        <v>1.0671687538313337</v>
      </c>
      <c r="J10" s="21">
        <v>25720</v>
      </c>
    </row>
    <row r="11" spans="1:10" ht="12.75">
      <c r="A11" s="22" t="s">
        <v>15</v>
      </c>
      <c r="B11" s="15">
        <v>40374</v>
      </c>
      <c r="C11" s="16">
        <f>B11/'2006'!B11</f>
        <v>0.9024341178837256</v>
      </c>
      <c r="D11" s="15">
        <v>12893</v>
      </c>
      <c r="E11" s="17">
        <f>D11/'2006'!D11</f>
        <v>0.6505701887173276</v>
      </c>
      <c r="F11" s="18">
        <v>5520</v>
      </c>
      <c r="G11" s="17">
        <f>F11/'2006'!F11</f>
        <v>1.0134018725904168</v>
      </c>
      <c r="H11" s="19">
        <f>D11+F11</f>
        <v>18413</v>
      </c>
      <c r="I11" s="16">
        <f>H11/'2006'!H11</f>
        <v>0.7287947753809618</v>
      </c>
      <c r="J11" s="21">
        <v>26702</v>
      </c>
    </row>
    <row r="12" spans="1:10" ht="12.75">
      <c r="A12" s="22" t="s">
        <v>16</v>
      </c>
      <c r="B12" s="15">
        <f>SUM(B9:B11)</f>
        <v>132255</v>
      </c>
      <c r="C12" s="16">
        <f>B12/'2006'!B12</f>
        <v>0.991498549355644</v>
      </c>
      <c r="D12" s="15">
        <f>SUM(D9:D11)</f>
        <v>44613</v>
      </c>
      <c r="E12" s="17">
        <f>D12/'2006'!D12</f>
        <v>0.9503450920245399</v>
      </c>
      <c r="F12" s="18">
        <f>SUM(F9:F11)</f>
        <v>21410</v>
      </c>
      <c r="G12" s="17">
        <f>F12/'2006'!F12</f>
        <v>1.0416970758526736</v>
      </c>
      <c r="H12" s="19">
        <f>SUM(H9:H11)</f>
        <v>66023</v>
      </c>
      <c r="I12" s="16">
        <f>H12/'2006'!H12</f>
        <v>0.9781619923848467</v>
      </c>
      <c r="J12" s="21">
        <f>J11</f>
        <v>26702</v>
      </c>
    </row>
    <row r="13" spans="1:10" ht="12.75">
      <c r="A13" s="22" t="s">
        <v>17</v>
      </c>
      <c r="B13" s="15">
        <f>SUM(B8,B12)</f>
        <v>273701</v>
      </c>
      <c r="C13" s="16">
        <f>B13/'2006'!B13</f>
        <v>0.9522220753285972</v>
      </c>
      <c r="D13" s="15">
        <f>SUM(D8,D12)</f>
        <v>90747</v>
      </c>
      <c r="E13" s="17">
        <f>D13/'2006'!D13</f>
        <v>0.9419158631140819</v>
      </c>
      <c r="F13" s="18">
        <f>SUM(F8,F12)</f>
        <v>40327</v>
      </c>
      <c r="G13" s="17">
        <f>F13/'2006'!F13</f>
        <v>0.8119639189787783</v>
      </c>
      <c r="H13" s="19">
        <f>SUM(H8,H12)</f>
        <v>131074</v>
      </c>
      <c r="I13" s="16">
        <f>H13/'2006'!H13</f>
        <v>0.8977117848899725</v>
      </c>
      <c r="J13" s="21">
        <f>J11</f>
        <v>26702</v>
      </c>
    </row>
    <row r="14" spans="1:10" ht="12.75">
      <c r="A14" s="22" t="s">
        <v>18</v>
      </c>
      <c r="B14" s="15">
        <v>43599</v>
      </c>
      <c r="C14" s="16">
        <f>B14/'2006'!B14</f>
        <v>0.8723463854819024</v>
      </c>
      <c r="D14" s="15">
        <v>12042</v>
      </c>
      <c r="E14" s="17">
        <f>D14/'2006'!D14</f>
        <v>0.7819988310929281</v>
      </c>
      <c r="F14" s="18">
        <v>8067</v>
      </c>
      <c r="G14" s="17">
        <f>F14/'2006'!F14</f>
        <v>1.0773237179487178</v>
      </c>
      <c r="H14" s="19">
        <f>D14+F14</f>
        <v>20109</v>
      </c>
      <c r="I14" s="16">
        <f>H14/'2006'!H14</f>
        <v>0.8786210512518023</v>
      </c>
      <c r="J14" s="21">
        <v>24634</v>
      </c>
    </row>
    <row r="15" spans="1:10" ht="12.75">
      <c r="A15" s="22" t="s">
        <v>19</v>
      </c>
      <c r="B15" s="15">
        <v>48041</v>
      </c>
      <c r="C15" s="16">
        <f>B15/'2006'!B15</f>
        <v>1.0194809328777878</v>
      </c>
      <c r="D15" s="15">
        <v>14066</v>
      </c>
      <c r="E15" s="17">
        <f>D15/'2006'!D15</f>
        <v>0.8484738810471709</v>
      </c>
      <c r="F15" s="18">
        <v>15339</v>
      </c>
      <c r="G15" s="17">
        <f>F15/'2006'!F15</f>
        <v>1.6088735053492762</v>
      </c>
      <c r="H15" s="19">
        <v>29405</v>
      </c>
      <c r="I15" s="16">
        <f>H15/'2006'!H15</f>
        <v>1.1261106004901962</v>
      </c>
      <c r="J15" s="21">
        <v>21689</v>
      </c>
    </row>
    <row r="16" spans="1:10" ht="12.75">
      <c r="A16" s="22" t="s">
        <v>20</v>
      </c>
      <c r="B16" s="15">
        <v>44500</v>
      </c>
      <c r="C16" s="16">
        <f>B16/'2006'!B16</f>
        <v>1.0077677378445093</v>
      </c>
      <c r="D16" s="15">
        <v>14739</v>
      </c>
      <c r="E16" s="17">
        <f>D16/'2006'!D16</f>
        <v>0.9314921317070087</v>
      </c>
      <c r="F16" s="18">
        <v>5491</v>
      </c>
      <c r="G16" s="17">
        <f>F16/'2006'!F16</f>
        <v>1.1392116182572614</v>
      </c>
      <c r="H16" s="19">
        <v>20230</v>
      </c>
      <c r="I16" s="16">
        <f>H16/'2006'!H16</f>
        <v>0.9799932180400136</v>
      </c>
      <c r="J16" s="21">
        <v>24956</v>
      </c>
    </row>
    <row r="17" spans="1:10" ht="12.75">
      <c r="A17" s="22" t="s">
        <v>21</v>
      </c>
      <c r="B17" s="15">
        <f>SUM(B14:B16)</f>
        <v>136140</v>
      </c>
      <c r="C17" s="16">
        <f>B17/'2006'!B17</f>
        <v>0.9637616010307308</v>
      </c>
      <c r="D17" s="15">
        <f>SUM(D14:D16)</f>
        <v>40847</v>
      </c>
      <c r="E17" s="17">
        <f>D17/'2006'!D17</f>
        <v>0.8545397489539749</v>
      </c>
      <c r="F17" s="18">
        <f>SUM(F14:F16)</f>
        <v>28897</v>
      </c>
      <c r="G17" s="17">
        <f>F17/'2006'!F17</f>
        <v>1.3230015566340079</v>
      </c>
      <c r="H17" s="19">
        <f>SUM(H14:H16)</f>
        <v>69744</v>
      </c>
      <c r="I17" s="16">
        <f>H17/'2006'!H17</f>
        <v>1.0014646334108728</v>
      </c>
      <c r="J17" s="21">
        <f>J16</f>
        <v>24956</v>
      </c>
    </row>
    <row r="18" spans="1:10" ht="12.75">
      <c r="A18" s="22" t="s">
        <v>22</v>
      </c>
      <c r="B18" s="15">
        <v>41981</v>
      </c>
      <c r="C18" s="16">
        <f>B18/'2006'!B18</f>
        <v>1.1800039351266267</v>
      </c>
      <c r="D18" s="15">
        <v>12369</v>
      </c>
      <c r="E18" s="17">
        <f>D18/'2006'!D18</f>
        <v>0.7664993493214353</v>
      </c>
      <c r="F18" s="18">
        <v>6771</v>
      </c>
      <c r="G18" s="17">
        <f>F18/'2006'!F18</f>
        <v>2.1433998100664766</v>
      </c>
      <c r="H18" s="19">
        <v>19140</v>
      </c>
      <c r="I18" s="16">
        <f>H18/'2006'!H18</f>
        <v>0.9919154228855721</v>
      </c>
      <c r="J18" s="21">
        <v>19921</v>
      </c>
    </row>
    <row r="19" spans="1:10" ht="12.75">
      <c r="A19" s="22" t="s">
        <v>23</v>
      </c>
      <c r="B19" s="15">
        <v>40233</v>
      </c>
      <c r="C19" s="16">
        <f>B19/'2006'!B19</f>
        <v>0.9412549129702414</v>
      </c>
      <c r="D19" s="15">
        <v>14997</v>
      </c>
      <c r="E19" s="17">
        <f>D19/'2006'!D19</f>
        <v>1.0333494108730104</v>
      </c>
      <c r="F19" s="18">
        <v>6397</v>
      </c>
      <c r="G19" s="17">
        <f>F19/'2006'!F19</f>
        <v>1.0968792866941015</v>
      </c>
      <c r="H19" s="19">
        <v>21394</v>
      </c>
      <c r="I19" s="16">
        <f>H19/'2006'!H19</f>
        <v>1.0515605799950847</v>
      </c>
      <c r="J19" s="21">
        <v>18105</v>
      </c>
    </row>
    <row r="20" spans="1:10" ht="12.75">
      <c r="A20" s="22" t="s">
        <v>24</v>
      </c>
      <c r="B20" s="15">
        <v>48791</v>
      </c>
      <c r="C20" s="16">
        <f>B20/'2006'!B20</f>
        <v>0.9216978993501587</v>
      </c>
      <c r="D20" s="15">
        <v>12570</v>
      </c>
      <c r="E20" s="17">
        <f>D20/'2006'!D20</f>
        <v>0.8346059358608326</v>
      </c>
      <c r="F20" s="18">
        <v>9186</v>
      </c>
      <c r="G20" s="17">
        <f>F20/'2006'!F20</f>
        <v>0.9283476503284487</v>
      </c>
      <c r="H20" s="19">
        <v>21756</v>
      </c>
      <c r="I20" s="16">
        <f>H20/'2006'!H20</f>
        <v>0.8717743228081424</v>
      </c>
      <c r="J20" s="21">
        <v>18551</v>
      </c>
    </row>
    <row r="21" spans="1:10" ht="12.75">
      <c r="A21" s="22" t="s">
        <v>25</v>
      </c>
      <c r="B21" s="15">
        <f>SUM(B18:B20)</f>
        <v>131005</v>
      </c>
      <c r="C21" s="16">
        <f>B21/'2006'!B21</f>
        <v>0.9980801023945389</v>
      </c>
      <c r="D21" s="15">
        <f>SUM(D18:D20)</f>
        <v>39936</v>
      </c>
      <c r="E21" s="17">
        <f>D21/'2006'!D21</f>
        <v>0.8736627945133556</v>
      </c>
      <c r="F21" s="18">
        <f>SUM(F18:F20)</f>
        <v>22354</v>
      </c>
      <c r="G21" s="17">
        <f>F21/'2006'!F21</f>
        <v>1.1836280842952451</v>
      </c>
      <c r="H21" s="18">
        <f>SUM(H18:H20)</f>
        <v>62290</v>
      </c>
      <c r="I21" s="20">
        <f>H21/'2006'!H21</f>
        <v>0.9642862671641098</v>
      </c>
      <c r="J21" s="21">
        <f>J20</f>
        <v>18551</v>
      </c>
    </row>
    <row r="22" spans="1:10" ht="12.75">
      <c r="A22" s="22" t="s">
        <v>26</v>
      </c>
      <c r="B22" s="15">
        <f>SUM(B21,B17)</f>
        <v>267145</v>
      </c>
      <c r="C22" s="16">
        <f>B22/'2006'!B22</f>
        <v>0.9802910654787241</v>
      </c>
      <c r="D22" s="15">
        <f>SUM(D21,D17)</f>
        <v>80783</v>
      </c>
      <c r="E22" s="17">
        <f>D22/'2006'!D22</f>
        <v>0.8638876709691908</v>
      </c>
      <c r="F22" s="18">
        <f>SUM(F21,F17)</f>
        <v>51251</v>
      </c>
      <c r="G22" s="17">
        <f>F22/'2006'!F22</f>
        <v>1.258372618346101</v>
      </c>
      <c r="H22" s="18">
        <f>SUM(H21,H17)</f>
        <v>132034</v>
      </c>
      <c r="I22" s="20">
        <f>H22/'2006'!H22</f>
        <v>0.9835740731084112</v>
      </c>
      <c r="J22" s="21">
        <f>J20</f>
        <v>18551</v>
      </c>
    </row>
    <row r="23" spans="1:10" ht="13.5" thickBot="1">
      <c r="A23" s="23" t="s">
        <v>83</v>
      </c>
      <c r="B23" s="24">
        <f>SUM(B13,B22)</f>
        <v>540846</v>
      </c>
      <c r="C23" s="25">
        <f>B23/'2006'!B23</f>
        <v>0.9658826680953656</v>
      </c>
      <c r="D23" s="24">
        <f>SUM(D13,D22)</f>
        <v>171530</v>
      </c>
      <c r="E23" s="26">
        <f>D23/'2006'!D23</f>
        <v>0.9034837296027474</v>
      </c>
      <c r="F23" s="27">
        <f>SUM(F13,F22)</f>
        <v>91578</v>
      </c>
      <c r="G23" s="26">
        <f>F23/'2006'!F23</f>
        <v>1.013098214483262</v>
      </c>
      <c r="H23" s="27">
        <f>SUM(H13,H22)</f>
        <v>263108</v>
      </c>
      <c r="I23" s="28">
        <f>H23/'2006'!H23</f>
        <v>0.9388398846735748</v>
      </c>
      <c r="J23" s="29">
        <f>J20</f>
        <v>18551</v>
      </c>
    </row>
    <row r="24" spans="5:10" ht="12.75">
      <c r="E24" s="30"/>
      <c r="F24" s="30"/>
      <c r="G24" s="30"/>
      <c r="J24" s="1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J23" sqref="J23"/>
    </sheetView>
  </sheetViews>
  <sheetFormatPr defaultColWidth="9.00390625" defaultRowHeight="13.5"/>
  <cols>
    <col min="1" max="1" width="10.25390625" style="0" bestFit="1" customWidth="1"/>
  </cols>
  <sheetData>
    <row r="1" spans="1:10" ht="13.5" thickBot="1">
      <c r="A1" s="124" t="s">
        <v>81</v>
      </c>
      <c r="B1" s="125"/>
      <c r="C1" s="125"/>
      <c r="D1" s="125"/>
      <c r="E1" s="125"/>
      <c r="F1" s="125"/>
      <c r="G1" s="125"/>
      <c r="H1" s="125"/>
      <c r="I1" s="125"/>
      <c r="J1" s="1" t="s">
        <v>1</v>
      </c>
    </row>
    <row r="2" spans="1:10" ht="13.5" thickBot="1">
      <c r="A2" s="126"/>
      <c r="B2" s="128" t="s">
        <v>2</v>
      </c>
      <c r="C2" s="130" t="s">
        <v>3</v>
      </c>
      <c r="D2" s="132" t="s">
        <v>4</v>
      </c>
      <c r="E2" s="133"/>
      <c r="F2" s="133"/>
      <c r="G2" s="133"/>
      <c r="H2" s="133"/>
      <c r="I2" s="134"/>
      <c r="J2" s="122" t="s">
        <v>5</v>
      </c>
    </row>
    <row r="3" spans="1:10" ht="13.5" thickBot="1">
      <c r="A3" s="127"/>
      <c r="B3" s="129"/>
      <c r="C3" s="131"/>
      <c r="D3" s="2" t="s">
        <v>6</v>
      </c>
      <c r="E3" s="3" t="s">
        <v>3</v>
      </c>
      <c r="F3" s="3" t="s">
        <v>7</v>
      </c>
      <c r="G3" s="3" t="s">
        <v>3</v>
      </c>
      <c r="H3" s="4" t="s">
        <v>8</v>
      </c>
      <c r="I3" s="5" t="s">
        <v>3</v>
      </c>
      <c r="J3" s="123"/>
    </row>
    <row r="4" spans="1:10" ht="12.75">
      <c r="A4" s="6" t="s">
        <v>79</v>
      </c>
      <c r="B4" s="7">
        <v>574905</v>
      </c>
      <c r="C4" s="8">
        <v>1.089154960262956</v>
      </c>
      <c r="D4" s="7">
        <v>191674</v>
      </c>
      <c r="E4" s="9">
        <v>0.9867133407119508</v>
      </c>
      <c r="F4" s="10">
        <v>89157</v>
      </c>
      <c r="G4" s="9">
        <v>2.229370874174835</v>
      </c>
      <c r="H4" s="11">
        <v>280831</v>
      </c>
      <c r="I4" s="12">
        <v>1.1988670079019155</v>
      </c>
      <c r="J4" s="13">
        <v>23424</v>
      </c>
    </row>
    <row r="5" spans="1:10" ht="12.75">
      <c r="A5" s="14">
        <v>38718</v>
      </c>
      <c r="B5" s="15">
        <v>55445</v>
      </c>
      <c r="C5" s="16">
        <v>1.1358189081225034</v>
      </c>
      <c r="D5" s="15">
        <v>16964</v>
      </c>
      <c r="E5" s="17">
        <v>1.020390977443609</v>
      </c>
      <c r="F5" s="18">
        <v>10234</v>
      </c>
      <c r="G5" s="17">
        <v>3.051282051282051</v>
      </c>
      <c r="H5" s="31">
        <v>27198</v>
      </c>
      <c r="I5" s="16">
        <v>1.361329395865659</v>
      </c>
      <c r="J5" s="21">
        <v>23424</v>
      </c>
    </row>
    <row r="6" spans="1:10" ht="12.75">
      <c r="A6" s="22" t="s">
        <v>10</v>
      </c>
      <c r="B6" s="15">
        <v>45468</v>
      </c>
      <c r="C6" s="16">
        <v>1.0190734473406997</v>
      </c>
      <c r="D6" s="15">
        <v>15096</v>
      </c>
      <c r="E6" s="17">
        <v>0.8994816183042365</v>
      </c>
      <c r="F6" s="18">
        <v>5907</v>
      </c>
      <c r="G6" s="17">
        <v>2.3885968459361098</v>
      </c>
      <c r="H6" s="31">
        <v>21003</v>
      </c>
      <c r="I6" s="16">
        <v>1.0907249688408807</v>
      </c>
      <c r="J6" s="21">
        <v>25421</v>
      </c>
    </row>
    <row r="7" spans="1:10" ht="12.75">
      <c r="A7" s="22" t="s">
        <v>11</v>
      </c>
      <c r="B7" s="15">
        <v>53132</v>
      </c>
      <c r="C7" s="16">
        <v>1.010940502692315</v>
      </c>
      <c r="D7" s="15">
        <v>17339</v>
      </c>
      <c r="E7" s="17">
        <v>1.0631553130173523</v>
      </c>
      <c r="F7" s="18">
        <v>12972</v>
      </c>
      <c r="G7" s="17">
        <v>0.8374975789269804</v>
      </c>
      <c r="H7" s="31">
        <v>30311</v>
      </c>
      <c r="I7" s="16">
        <v>0.9532360525819233</v>
      </c>
      <c r="J7" s="21">
        <v>23205</v>
      </c>
    </row>
    <row r="8" spans="1:10" ht="12.75">
      <c r="A8" s="22" t="s">
        <v>12</v>
      </c>
      <c r="B8" s="15">
        <v>154045</v>
      </c>
      <c r="C8" s="16">
        <v>1.05518223975779</v>
      </c>
      <c r="D8" s="15">
        <v>49399</v>
      </c>
      <c r="E8" s="17">
        <v>0.993603797493815</v>
      </c>
      <c r="F8" s="18">
        <v>29113</v>
      </c>
      <c r="G8" s="17">
        <v>1.3657815725276787</v>
      </c>
      <c r="H8" s="19">
        <v>78512</v>
      </c>
      <c r="I8" s="16">
        <v>1.10528909098588</v>
      </c>
      <c r="J8" s="21">
        <v>23205</v>
      </c>
    </row>
    <row r="9" spans="1:10" ht="12.75">
      <c r="A9" s="22" t="s">
        <v>13</v>
      </c>
      <c r="B9" s="15">
        <v>42241</v>
      </c>
      <c r="C9" s="16">
        <v>0.8702665952449627</v>
      </c>
      <c r="D9" s="15">
        <v>12796</v>
      </c>
      <c r="E9" s="17">
        <v>0.9686601059803179</v>
      </c>
      <c r="F9" s="18">
        <v>6598</v>
      </c>
      <c r="G9" s="17">
        <v>1.3573338819173009</v>
      </c>
      <c r="H9" s="31">
        <v>19394</v>
      </c>
      <c r="I9" s="16">
        <v>1.0732112224005312</v>
      </c>
      <c r="J9" s="21">
        <v>21054</v>
      </c>
    </row>
    <row r="10" spans="1:10" ht="12.75">
      <c r="A10" s="22" t="s">
        <v>14</v>
      </c>
      <c r="B10" s="15">
        <v>46409</v>
      </c>
      <c r="C10" s="16">
        <v>0.9358917480035492</v>
      </c>
      <c r="D10" s="15">
        <v>14330</v>
      </c>
      <c r="E10" s="17">
        <v>0.9874586549062845</v>
      </c>
      <c r="F10" s="18">
        <v>8508</v>
      </c>
      <c r="G10" s="17">
        <v>0.8496953959852193</v>
      </c>
      <c r="H10" s="19">
        <v>22838</v>
      </c>
      <c r="I10" s="16">
        <v>0.9312130479102956</v>
      </c>
      <c r="J10" s="21">
        <v>21031</v>
      </c>
    </row>
    <row r="11" spans="1:10" ht="12.75">
      <c r="A11" s="22" t="s">
        <v>15</v>
      </c>
      <c r="B11" s="15">
        <v>44739</v>
      </c>
      <c r="C11" s="16">
        <v>0.9616533757496292</v>
      </c>
      <c r="D11" s="15">
        <v>19818</v>
      </c>
      <c r="E11" s="17">
        <v>1.2209968578645802</v>
      </c>
      <c r="F11" s="18">
        <v>5447</v>
      </c>
      <c r="G11" s="17">
        <v>0.7600111622715222</v>
      </c>
      <c r="H11" s="19">
        <v>25265</v>
      </c>
      <c r="I11" s="16">
        <v>1.0797931447132234</v>
      </c>
      <c r="J11" s="21">
        <v>17980</v>
      </c>
    </row>
    <row r="12" spans="1:10" ht="12.75">
      <c r="A12" s="22" t="s">
        <v>16</v>
      </c>
      <c r="B12" s="15">
        <v>133389</v>
      </c>
      <c r="C12" s="16">
        <v>0.9221563923704968</v>
      </c>
      <c r="D12" s="15">
        <v>46944</v>
      </c>
      <c r="E12" s="17">
        <v>1.0680499624599002</v>
      </c>
      <c r="F12" s="18">
        <v>20553</v>
      </c>
      <c r="G12" s="17">
        <v>0.9324894514767933</v>
      </c>
      <c r="H12" s="19">
        <v>67497</v>
      </c>
      <c r="I12" s="16">
        <v>1.0227747977088826</v>
      </c>
      <c r="J12" s="21">
        <v>17980</v>
      </c>
    </row>
    <row r="13" spans="1:10" ht="12.75">
      <c r="A13" s="22" t="s">
        <v>17</v>
      </c>
      <c r="B13" s="15">
        <v>287434</v>
      </c>
      <c r="C13" s="16">
        <v>0.9889759769885562</v>
      </c>
      <c r="D13" s="15">
        <v>96343</v>
      </c>
      <c r="E13" s="17">
        <v>1.0285363510195367</v>
      </c>
      <c r="F13" s="18">
        <v>49666</v>
      </c>
      <c r="G13" s="17">
        <v>1.1455128352976451</v>
      </c>
      <c r="H13" s="19">
        <v>146009</v>
      </c>
      <c r="I13" s="16">
        <v>1.065549125354857</v>
      </c>
      <c r="J13" s="21">
        <v>17980</v>
      </c>
    </row>
    <row r="14" spans="1:10" ht="12.75">
      <c r="A14" s="22" t="s">
        <v>18</v>
      </c>
      <c r="B14" s="15">
        <v>49979</v>
      </c>
      <c r="C14" s="16">
        <v>0.9723540856031129</v>
      </c>
      <c r="D14" s="15">
        <v>15399</v>
      </c>
      <c r="E14" s="17">
        <v>1.011827321111768</v>
      </c>
      <c r="F14" s="18">
        <v>7488</v>
      </c>
      <c r="G14" s="17">
        <v>0.9364682341170585</v>
      </c>
      <c r="H14" s="19">
        <v>22887</v>
      </c>
      <c r="I14" s="16">
        <v>0.985871203962955</v>
      </c>
      <c r="J14" s="21">
        <v>18282</v>
      </c>
    </row>
    <row r="15" spans="1:10" ht="12.75">
      <c r="A15" s="22" t="s">
        <v>19</v>
      </c>
      <c r="B15" s="15">
        <v>47123</v>
      </c>
      <c r="C15" s="16">
        <v>1.0262871330255248</v>
      </c>
      <c r="D15" s="15">
        <v>16578</v>
      </c>
      <c r="E15" s="17">
        <v>0.926041783041001</v>
      </c>
      <c r="F15" s="18">
        <v>9534</v>
      </c>
      <c r="G15" s="17">
        <v>2.08211399868967</v>
      </c>
      <c r="H15" s="19">
        <v>26112</v>
      </c>
      <c r="I15" s="16">
        <v>1.1615141675192384</v>
      </c>
      <c r="J15" s="21">
        <v>19161</v>
      </c>
    </row>
    <row r="16" spans="1:10" ht="12.75">
      <c r="A16" s="22" t="s">
        <v>20</v>
      </c>
      <c r="B16" s="15">
        <v>44157</v>
      </c>
      <c r="C16" s="16">
        <v>0.9247151951750712</v>
      </c>
      <c r="D16" s="15">
        <v>15823</v>
      </c>
      <c r="E16" s="17">
        <v>1.0437335092348285</v>
      </c>
      <c r="F16" s="18">
        <v>4820</v>
      </c>
      <c r="G16" s="17">
        <v>0.5371071985736572</v>
      </c>
      <c r="H16" s="19">
        <v>20643</v>
      </c>
      <c r="I16" s="16">
        <v>0.855349299743101</v>
      </c>
      <c r="J16" s="21">
        <v>17116</v>
      </c>
    </row>
    <row r="17" spans="1:10" ht="12.75">
      <c r="A17" s="22" t="s">
        <v>21</v>
      </c>
      <c r="B17" s="15">
        <v>141259</v>
      </c>
      <c r="C17" s="16">
        <v>0.9737433479471697</v>
      </c>
      <c r="D17" s="15">
        <v>47800</v>
      </c>
      <c r="E17" s="17">
        <v>0.9900374888672563</v>
      </c>
      <c r="F17" s="18">
        <v>21842</v>
      </c>
      <c r="G17" s="17">
        <v>1.0135969186505174</v>
      </c>
      <c r="H17" s="19">
        <v>69642</v>
      </c>
      <c r="I17" s="16">
        <v>0.9973077473865101</v>
      </c>
      <c r="J17" s="21">
        <v>17116</v>
      </c>
    </row>
    <row r="18" spans="1:10" ht="12.75">
      <c r="A18" s="22" t="s">
        <v>22</v>
      </c>
      <c r="B18" s="15">
        <v>35577</v>
      </c>
      <c r="C18" s="16">
        <v>0.8619921013737795</v>
      </c>
      <c r="D18" s="15">
        <v>16137</v>
      </c>
      <c r="E18" s="17">
        <v>0.9973423980222497</v>
      </c>
      <c r="F18" s="18">
        <v>3159</v>
      </c>
      <c r="G18" s="17">
        <v>0.7336274965164886</v>
      </c>
      <c r="H18" s="19">
        <v>19296</v>
      </c>
      <c r="I18" s="16">
        <v>0.9419115493507761</v>
      </c>
      <c r="J18" s="21">
        <v>9682</v>
      </c>
    </row>
    <row r="19" spans="1:10" ht="12.75">
      <c r="A19" s="22" t="s">
        <v>23</v>
      </c>
      <c r="B19" s="15">
        <v>42744</v>
      </c>
      <c r="C19" s="16">
        <v>1.0061910030366517</v>
      </c>
      <c r="D19" s="15">
        <v>14513</v>
      </c>
      <c r="E19" s="17">
        <v>0.8753845225888172</v>
      </c>
      <c r="F19" s="18">
        <v>5832</v>
      </c>
      <c r="G19" s="17">
        <v>0.6005560704355886</v>
      </c>
      <c r="H19" s="19">
        <v>20345</v>
      </c>
      <c r="I19" s="16">
        <v>0.7738683910232027</v>
      </c>
      <c r="J19" s="21">
        <v>11925</v>
      </c>
    </row>
    <row r="20" spans="1:10" ht="12.75">
      <c r="A20" s="22" t="s">
        <v>24</v>
      </c>
      <c r="B20" s="15">
        <v>52936</v>
      </c>
      <c r="C20" s="16">
        <v>0.9547479484173506</v>
      </c>
      <c r="D20" s="15">
        <v>15061</v>
      </c>
      <c r="E20" s="32">
        <v>0.8878212685687338</v>
      </c>
      <c r="F20" s="18">
        <v>9895</v>
      </c>
      <c r="G20" s="32">
        <v>0.96687512214188</v>
      </c>
      <c r="H20" s="19">
        <v>24956</v>
      </c>
      <c r="I20" s="16">
        <v>0.917567468196191</v>
      </c>
      <c r="J20" s="21">
        <v>14523</v>
      </c>
    </row>
    <row r="21" spans="1:10" ht="12.75">
      <c r="A21" s="22" t="s">
        <v>25</v>
      </c>
      <c r="B21" s="15">
        <v>131257</v>
      </c>
      <c r="C21" s="16">
        <v>0.9429449924209226</v>
      </c>
      <c r="D21" s="15">
        <v>45711</v>
      </c>
      <c r="E21" s="17">
        <v>0.9193129939866862</v>
      </c>
      <c r="F21" s="18">
        <v>18886</v>
      </c>
      <c r="G21" s="17">
        <v>0.7787720094016741</v>
      </c>
      <c r="H21" s="18">
        <v>64597</v>
      </c>
      <c r="I21" s="20">
        <v>0.8732392462216454</v>
      </c>
      <c r="J21" s="21">
        <v>14523</v>
      </c>
    </row>
    <row r="22" spans="1:10" ht="12.75">
      <c r="A22" s="22" t="s">
        <v>26</v>
      </c>
      <c r="B22" s="15">
        <v>272516</v>
      </c>
      <c r="C22" s="16">
        <v>0.9586621028821495</v>
      </c>
      <c r="D22" s="15">
        <v>93511</v>
      </c>
      <c r="E22" s="17">
        <v>0.9541549324517367</v>
      </c>
      <c r="F22" s="18">
        <v>40728</v>
      </c>
      <c r="G22" s="17">
        <v>0.8892576419213973</v>
      </c>
      <c r="H22" s="18">
        <v>134239</v>
      </c>
      <c r="I22" s="20">
        <v>0.9334858557481016</v>
      </c>
      <c r="J22" s="21">
        <v>14523</v>
      </c>
    </row>
    <row r="23" spans="1:10" ht="13.5" thickBot="1">
      <c r="A23" s="23" t="s">
        <v>80</v>
      </c>
      <c r="B23" s="24">
        <v>559950</v>
      </c>
      <c r="C23" s="25">
        <v>0.9739870065489081</v>
      </c>
      <c r="D23" s="24">
        <v>189854</v>
      </c>
      <c r="E23" s="26">
        <v>0.9905047111240961</v>
      </c>
      <c r="F23" s="27">
        <v>90394</v>
      </c>
      <c r="G23" s="26">
        <v>1.0138744013369674</v>
      </c>
      <c r="H23" s="27">
        <v>280248</v>
      </c>
      <c r="I23" s="28">
        <v>0.9979240183597965</v>
      </c>
      <c r="J23" s="29">
        <v>14523</v>
      </c>
    </row>
    <row r="24" spans="5:10" ht="12.75">
      <c r="E24" s="30"/>
      <c r="F24" s="30"/>
      <c r="G24" s="30"/>
      <c r="J24" s="1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4" sqref="A14:J23"/>
    </sheetView>
  </sheetViews>
  <sheetFormatPr defaultColWidth="9.00390625" defaultRowHeight="13.5"/>
  <cols>
    <col min="1" max="1" width="10.25390625" style="71" bestFit="1" customWidth="1"/>
    <col min="2" max="16384" width="9.00390625" style="71" customWidth="1"/>
  </cols>
  <sheetData>
    <row r="1" spans="1:10" ht="13.5" thickBot="1">
      <c r="A1" s="109" t="s">
        <v>128</v>
      </c>
      <c r="B1" s="110"/>
      <c r="C1" s="110"/>
      <c r="D1" s="110"/>
      <c r="E1" s="110"/>
      <c r="F1" s="110"/>
      <c r="G1" s="110"/>
      <c r="H1" s="110"/>
      <c r="I1" s="110"/>
      <c r="J1" s="70" t="s">
        <v>1</v>
      </c>
    </row>
    <row r="2" spans="1:10" ht="13.5" thickBot="1">
      <c r="A2" s="111"/>
      <c r="B2" s="113" t="s">
        <v>2</v>
      </c>
      <c r="C2" s="115" t="s">
        <v>3</v>
      </c>
      <c r="D2" s="117" t="s">
        <v>4</v>
      </c>
      <c r="E2" s="118"/>
      <c r="F2" s="118"/>
      <c r="G2" s="118"/>
      <c r="H2" s="118"/>
      <c r="I2" s="119"/>
      <c r="J2" s="120" t="s">
        <v>5</v>
      </c>
    </row>
    <row r="3" spans="1:10" ht="13.5" thickBot="1">
      <c r="A3" s="112"/>
      <c r="B3" s="114"/>
      <c r="C3" s="116"/>
      <c r="D3" s="72" t="s">
        <v>6</v>
      </c>
      <c r="E3" s="73" t="s">
        <v>3</v>
      </c>
      <c r="F3" s="73" t="s">
        <v>7</v>
      </c>
      <c r="G3" s="73" t="s">
        <v>3</v>
      </c>
      <c r="H3" s="74" t="s">
        <v>8</v>
      </c>
      <c r="I3" s="75" t="s">
        <v>3</v>
      </c>
      <c r="J3" s="121"/>
    </row>
    <row r="4" spans="1:10" ht="12.75">
      <c r="A4" s="108" t="s">
        <v>129</v>
      </c>
      <c r="B4" s="77">
        <v>387178</v>
      </c>
      <c r="C4" s="78">
        <v>0.8889628712928119</v>
      </c>
      <c r="D4" s="77">
        <v>114399</v>
      </c>
      <c r="E4" s="79">
        <v>0.9256256523533267</v>
      </c>
      <c r="F4" s="80">
        <v>84164</v>
      </c>
      <c r="G4" s="79">
        <v>0.9706601466992665</v>
      </c>
      <c r="H4" s="81">
        <v>198563</v>
      </c>
      <c r="I4" s="82">
        <v>0.944193743194214</v>
      </c>
      <c r="J4" s="83"/>
    </row>
    <row r="5" spans="1:10" ht="12.75">
      <c r="A5" s="84" t="s">
        <v>95</v>
      </c>
      <c r="B5" s="85">
        <v>27924</v>
      </c>
      <c r="C5" s="86">
        <f>B5/'2022'!B5</f>
        <v>0.7522224018102472</v>
      </c>
      <c r="D5" s="85">
        <v>7125</v>
      </c>
      <c r="E5" s="86">
        <f>D5/'2022'!D5</f>
        <v>0.763338332976216</v>
      </c>
      <c r="F5" s="85">
        <v>12157</v>
      </c>
      <c r="G5" s="86">
        <f>F5/'2022'!F5</f>
        <v>1.3862029646522236</v>
      </c>
      <c r="H5" s="85">
        <f>++D5+F5</f>
        <v>19282</v>
      </c>
      <c r="I5" s="86">
        <f>H5/'2022'!H5</f>
        <v>1.0650684931506849</v>
      </c>
      <c r="J5" s="91">
        <v>27042</v>
      </c>
    </row>
    <row r="6" spans="1:10" ht="12.75">
      <c r="A6" s="84" t="s">
        <v>10</v>
      </c>
      <c r="B6" s="85">
        <v>25961</v>
      </c>
      <c r="C6" s="86">
        <f>B6/'2022'!B6</f>
        <v>0.8139009938238706</v>
      </c>
      <c r="D6" s="85">
        <v>8458</v>
      </c>
      <c r="E6" s="86">
        <f>D6/'2022'!D6</f>
        <v>0.9449223550441291</v>
      </c>
      <c r="F6" s="85">
        <v>8358</v>
      </c>
      <c r="G6" s="86">
        <f>F6/'2022'!F6</f>
        <v>1.558746736292428</v>
      </c>
      <c r="H6" s="85">
        <f aca="true" t="shared" si="0" ref="H6:H20">++D6+F6</f>
        <v>16816</v>
      </c>
      <c r="I6" s="86">
        <f>H6/'2022'!H6</f>
        <v>1.1748759868650878</v>
      </c>
      <c r="J6" s="91">
        <v>25902</v>
      </c>
    </row>
    <row r="7" spans="1:10" ht="12.75">
      <c r="A7" s="84" t="s">
        <v>11</v>
      </c>
      <c r="B7" s="85">
        <v>33326</v>
      </c>
      <c r="C7" s="86">
        <f>B7/'2022'!B7</f>
        <v>0.8981054787506401</v>
      </c>
      <c r="D7" s="85">
        <v>9349</v>
      </c>
      <c r="E7" s="86">
        <f>D7/'2022'!D7</f>
        <v>0.8582575966216837</v>
      </c>
      <c r="F7" s="85">
        <v>9095</v>
      </c>
      <c r="G7" s="86">
        <f>F7/'2022'!F7</f>
        <v>0.7917646034647863</v>
      </c>
      <c r="H7" s="85">
        <f t="shared" si="0"/>
        <v>18444</v>
      </c>
      <c r="I7" s="86">
        <f>H7/'2022'!H7</f>
        <v>0.8241286863270777</v>
      </c>
      <c r="J7" s="91">
        <v>26057</v>
      </c>
    </row>
    <row r="8" spans="1:10" ht="12.75">
      <c r="A8" s="84" t="s">
        <v>12</v>
      </c>
      <c r="B8" s="85">
        <f>SUM(B5:B7)</f>
        <v>87211</v>
      </c>
      <c r="C8" s="86">
        <f>B8/'2022'!B8</f>
        <v>0.8217684639014002</v>
      </c>
      <c r="D8" s="85">
        <f>SUM(D5:D7)</f>
        <v>24932</v>
      </c>
      <c r="E8" s="86">
        <f>D8/'2022'!D8</f>
        <v>0.8544794022893961</v>
      </c>
      <c r="F8" s="85">
        <f>SUM(F5:F7)</f>
        <v>29610</v>
      </c>
      <c r="G8" s="86">
        <f>F8/'2022'!F8</f>
        <v>1.1557828174401812</v>
      </c>
      <c r="H8" s="85">
        <f t="shared" si="0"/>
        <v>54542</v>
      </c>
      <c r="I8" s="86">
        <f>H8/'2022'!H8</f>
        <v>0.9953464605726591</v>
      </c>
      <c r="J8" s="91"/>
    </row>
    <row r="9" spans="1:10" ht="12.75">
      <c r="A9" s="84" t="s">
        <v>13</v>
      </c>
      <c r="B9" s="85">
        <v>34691</v>
      </c>
      <c r="C9" s="86">
        <f>B9/'2022'!B9</f>
        <v>0.8984279905731231</v>
      </c>
      <c r="D9" s="85">
        <v>8879</v>
      </c>
      <c r="E9" s="86">
        <f>D9/'2022'!D9</f>
        <v>0.9178209634070705</v>
      </c>
      <c r="F9" s="85">
        <v>7430</v>
      </c>
      <c r="G9" s="86">
        <f>F9/'2022'!F9</f>
        <v>0.531930126002291</v>
      </c>
      <c r="H9" s="85">
        <f t="shared" si="0"/>
        <v>16309</v>
      </c>
      <c r="I9" s="86">
        <f>H9/'2022'!H9</f>
        <v>0.6898316555282971</v>
      </c>
      <c r="J9" s="91">
        <v>30607</v>
      </c>
    </row>
    <row r="10" spans="1:10" ht="12.75">
      <c r="A10" s="84" t="s">
        <v>14</v>
      </c>
      <c r="B10" s="85">
        <v>29656</v>
      </c>
      <c r="C10" s="86">
        <f>B10/'2022'!B10</f>
        <v>0.8831447290053603</v>
      </c>
      <c r="D10" s="85">
        <v>9028</v>
      </c>
      <c r="E10" s="86">
        <f>D10/'2022'!D10</f>
        <v>1.0944356891744453</v>
      </c>
      <c r="F10" s="85">
        <v>8638</v>
      </c>
      <c r="G10" s="86">
        <f>F10/'2022'!F10</f>
        <v>1.961398728428701</v>
      </c>
      <c r="H10" s="85">
        <f t="shared" si="0"/>
        <v>17666</v>
      </c>
      <c r="I10" s="86">
        <f>H10/'2022'!H10</f>
        <v>1.396190626728839</v>
      </c>
      <c r="J10" s="91">
        <v>27527</v>
      </c>
    </row>
    <row r="11" spans="1:10" ht="12.75">
      <c r="A11" s="84" t="s">
        <v>15</v>
      </c>
      <c r="B11" s="85">
        <v>23970</v>
      </c>
      <c r="C11" s="86">
        <f>B11/'2022'!B11</f>
        <v>0.8638771759109093</v>
      </c>
      <c r="D11" s="85">
        <v>8614</v>
      </c>
      <c r="E11" s="86">
        <f>D11/'2022'!D11</f>
        <v>1.0240133143128864</v>
      </c>
      <c r="F11" s="85">
        <v>7286</v>
      </c>
      <c r="G11" s="86">
        <f>F11/'2022'!F11</f>
        <v>1.0160368149491006</v>
      </c>
      <c r="H11" s="85">
        <f t="shared" si="0"/>
        <v>15900</v>
      </c>
      <c r="I11" s="86">
        <f>H11/'2022'!H11</f>
        <v>1.020342681126869</v>
      </c>
      <c r="J11" s="91">
        <v>27650</v>
      </c>
    </row>
    <row r="12" spans="1:10" ht="12.75">
      <c r="A12" s="84" t="s">
        <v>16</v>
      </c>
      <c r="B12" s="85">
        <f>SUM(B9:B11)</f>
        <v>88317</v>
      </c>
      <c r="C12" s="86">
        <f>B12/'2022'!B12</f>
        <v>0.8837002201320793</v>
      </c>
      <c r="D12" s="85">
        <f>SUM(D9:D11)</f>
        <v>26521</v>
      </c>
      <c r="E12" s="86">
        <f>D12/'2022'!D12</f>
        <v>1.0070628441237897</v>
      </c>
      <c r="F12" s="85">
        <f>SUM(F9:F11)</f>
        <v>23354</v>
      </c>
      <c r="G12" s="86">
        <f>F12/'2022'!F12</f>
        <v>0.9143013741533884</v>
      </c>
      <c r="H12" s="85">
        <f t="shared" si="0"/>
        <v>49875</v>
      </c>
      <c r="I12" s="86">
        <f>H12/'2022'!H12</f>
        <v>0.9613901846640194</v>
      </c>
      <c r="J12" s="91"/>
    </row>
    <row r="13" spans="1:10" ht="12.75">
      <c r="A13" s="84" t="s">
        <v>17</v>
      </c>
      <c r="B13" s="85">
        <f>SUM(B5:B7,B9:B11)</f>
        <v>175528</v>
      </c>
      <c r="C13" s="86">
        <f>B13/'2022'!B13</f>
        <v>0.851804761581241</v>
      </c>
      <c r="D13" s="85">
        <f>SUM(D5:D7,D9:D11)</f>
        <v>51453</v>
      </c>
      <c r="E13" s="86">
        <f>D13/'2022'!D13</f>
        <v>0.9268639778070001</v>
      </c>
      <c r="F13" s="85">
        <f>SUM(F5:F7,F9:F11)</f>
        <v>52964</v>
      </c>
      <c r="G13" s="86">
        <f>F13/'2022'!F13</f>
        <v>1.035221453422462</v>
      </c>
      <c r="H13" s="85">
        <f t="shared" si="0"/>
        <v>104417</v>
      </c>
      <c r="I13" s="86">
        <f>H13/'2022'!H13</f>
        <v>0.9788329036794</v>
      </c>
      <c r="J13" s="91"/>
    </row>
    <row r="14" spans="1:10" ht="12.75">
      <c r="A14" s="84" t="s">
        <v>18</v>
      </c>
      <c r="B14" s="85">
        <v>25366</v>
      </c>
      <c r="C14" s="86">
        <f>B14/'2022'!B14</f>
        <v>0.8249910560379874</v>
      </c>
      <c r="D14" s="85">
        <v>6996</v>
      </c>
      <c r="E14" s="86">
        <f>D14/'2022'!D14</f>
        <v>0.6736639383726528</v>
      </c>
      <c r="F14" s="85">
        <v>6992</v>
      </c>
      <c r="G14" s="86">
        <f>F14/'2022'!F14</f>
        <v>0.8218147625763987</v>
      </c>
      <c r="H14" s="85">
        <f t="shared" si="0"/>
        <v>13988</v>
      </c>
      <c r="I14" s="86">
        <f>H14/'2022'!H14</f>
        <v>0.7403800349335733</v>
      </c>
      <c r="J14" s="91">
        <v>24177</v>
      </c>
    </row>
    <row r="15" spans="1:10" ht="12.75">
      <c r="A15" s="84" t="s">
        <v>19</v>
      </c>
      <c r="B15" s="85">
        <v>22043</v>
      </c>
      <c r="C15" s="86">
        <f>B15/'2022'!B15</f>
        <v>0.6648469310812849</v>
      </c>
      <c r="D15" s="85">
        <v>5960</v>
      </c>
      <c r="E15" s="86">
        <f>D15/'2022'!D15</f>
        <v>0.6982193064667291</v>
      </c>
      <c r="F15" s="85">
        <v>5085</v>
      </c>
      <c r="G15" s="86">
        <f>F15/'2022'!F15</f>
        <v>2.028320702034304</v>
      </c>
      <c r="H15" s="85">
        <f t="shared" si="0"/>
        <v>11045</v>
      </c>
      <c r="I15" s="86">
        <f>H15/'2022'!H15</f>
        <v>1.00018111020556</v>
      </c>
      <c r="J15" s="91">
        <v>22148</v>
      </c>
    </row>
    <row r="16" spans="1:10" ht="12.75">
      <c r="A16" s="84" t="s">
        <v>20</v>
      </c>
      <c r="B16" s="85">
        <v>25571</v>
      </c>
      <c r="C16" s="86">
        <f>B16/'2022'!B16</f>
        <v>0.8871426588953649</v>
      </c>
      <c r="D16" s="85">
        <v>9179</v>
      </c>
      <c r="E16" s="86">
        <f>D16/'2022'!D16</f>
        <v>0.9366326530612245</v>
      </c>
      <c r="F16" s="85">
        <v>4415</v>
      </c>
      <c r="G16" s="86">
        <f>F16/'2022'!F16</f>
        <v>0.6611260856543876</v>
      </c>
      <c r="H16" s="85">
        <f t="shared" si="0"/>
        <v>13594</v>
      </c>
      <c r="I16" s="86">
        <f>H16/'2022'!H16</f>
        <v>0.8249787595581988</v>
      </c>
      <c r="J16" s="91">
        <v>21664</v>
      </c>
    </row>
    <row r="17" spans="1:10" ht="12.75">
      <c r="A17" s="84" t="s">
        <v>21</v>
      </c>
      <c r="B17" s="85">
        <f>SUM(B14:B16)</f>
        <v>72980</v>
      </c>
      <c r="C17" s="86">
        <f>B17/'2022'!B17</f>
        <v>0.787050018333585</v>
      </c>
      <c r="D17" s="85">
        <f>SUM(D14:D16)</f>
        <v>22135</v>
      </c>
      <c r="E17" s="86">
        <f>D17/'2022'!D17</f>
        <v>0.7706904355697921</v>
      </c>
      <c r="F17" s="85">
        <f>SUM(F14:F16)</f>
        <v>16492</v>
      </c>
      <c r="G17" s="86">
        <f>F17/'2022'!F17</f>
        <v>0.9321200474764031</v>
      </c>
      <c r="H17" s="85">
        <f t="shared" si="0"/>
        <v>38627</v>
      </c>
      <c r="I17" s="86">
        <f>H17/'2022'!H17</f>
        <v>0.8322273451975697</v>
      </c>
      <c r="J17" s="91"/>
    </row>
    <row r="18" spans="1:10" ht="12.75">
      <c r="A18" s="84" t="s">
        <v>22</v>
      </c>
      <c r="B18" s="85">
        <v>24753</v>
      </c>
      <c r="C18" s="86">
        <f>B18/'2022'!B18</f>
        <v>1.0608125482129083</v>
      </c>
      <c r="D18" s="85">
        <v>8436</v>
      </c>
      <c r="E18" s="86">
        <f>D18/'2022'!D18</f>
        <v>0.6169823740217948</v>
      </c>
      <c r="F18" s="85">
        <v>6082</v>
      </c>
      <c r="G18" s="86">
        <f>F18/'2022'!F18</f>
        <v>2.382295338817078</v>
      </c>
      <c r="H18" s="85">
        <f t="shared" si="0"/>
        <v>14518</v>
      </c>
      <c r="I18" s="86">
        <f>H18/'2022'!H18</f>
        <v>0.8947368421052632</v>
      </c>
      <c r="J18" s="91">
        <v>16700</v>
      </c>
    </row>
    <row r="19" spans="1:10" ht="12.75">
      <c r="A19" s="84" t="s">
        <v>23</v>
      </c>
      <c r="B19" s="85">
        <v>31519</v>
      </c>
      <c r="C19" s="86">
        <f>B19/'2022'!B19</f>
        <v>0.9868190356919223</v>
      </c>
      <c r="D19" s="85">
        <v>8440</v>
      </c>
      <c r="E19" s="86">
        <f>D19/'2022'!D19</f>
        <v>1.0020182832719933</v>
      </c>
      <c r="F19" s="85">
        <v>5980</v>
      </c>
      <c r="G19" s="86">
        <f>F19/'2022'!F19</f>
        <v>0.7862214041546147</v>
      </c>
      <c r="H19" s="85">
        <f t="shared" si="0"/>
        <v>14420</v>
      </c>
      <c r="I19" s="86">
        <f>H19/'2022'!H19</f>
        <v>0.8996194397654251</v>
      </c>
      <c r="J19" s="91">
        <v>21681</v>
      </c>
    </row>
    <row r="20" spans="1:10" ht="12.75">
      <c r="A20" s="84" t="s">
        <v>24</v>
      </c>
      <c r="B20" s="85">
        <v>33529</v>
      </c>
      <c r="C20" s="86">
        <f>B20/'2022'!B20</f>
        <v>1.012593621647741</v>
      </c>
      <c r="D20" s="85">
        <v>8623</v>
      </c>
      <c r="E20" s="86">
        <f>D20/'2022'!D20</f>
        <v>1.0686578262486057</v>
      </c>
      <c r="F20" s="85">
        <v>8708</v>
      </c>
      <c r="G20" s="86">
        <f>F20/'2022'!F20</f>
        <v>1.690873786407767</v>
      </c>
      <c r="H20" s="85">
        <f t="shared" si="0"/>
        <v>17331</v>
      </c>
      <c r="I20" s="86">
        <f>H20/'2022'!H20</f>
        <v>1.3110674029805582</v>
      </c>
      <c r="J20" s="91">
        <v>21200</v>
      </c>
    </row>
    <row r="21" spans="1:10" ht="12.75">
      <c r="A21" s="84" t="s">
        <v>25</v>
      </c>
      <c r="B21" s="85">
        <f>SUM(B18:B20)</f>
        <v>89801</v>
      </c>
      <c r="C21" s="86">
        <f>B21/'2022'!B21</f>
        <v>1.0160093227434208</v>
      </c>
      <c r="D21" s="85">
        <f>SUM(D18:D20)</f>
        <v>25499</v>
      </c>
      <c r="E21" s="86">
        <f>D21/'2022'!D21</f>
        <v>0.8453174208519808</v>
      </c>
      <c r="F21" s="85">
        <f>SUM(F18:F20)</f>
        <v>20770</v>
      </c>
      <c r="G21" s="86">
        <f>F21/'2022'!F21</f>
        <v>1.3567182702985172</v>
      </c>
      <c r="H21" s="85">
        <f>SUM(H18:H20)</f>
        <v>46269</v>
      </c>
      <c r="I21" s="86">
        <f>H21/'2022'!H21</f>
        <v>1.0174825174825175</v>
      </c>
      <c r="J21" s="91"/>
    </row>
    <row r="22" spans="1:10" ht="12.75">
      <c r="A22" s="84" t="s">
        <v>26</v>
      </c>
      <c r="B22" s="85">
        <f>SUM(B21,B17)</f>
        <v>162781</v>
      </c>
      <c r="C22" s="86">
        <f>B22/'2022'!B22</f>
        <v>0.8987863863244843</v>
      </c>
      <c r="D22" s="85">
        <f>SUM(D21,D17)</f>
        <v>47634</v>
      </c>
      <c r="E22" s="86">
        <f>D22/'2022'!D22</f>
        <v>0.8089189280983595</v>
      </c>
      <c r="F22" s="85">
        <f>SUM(F21,F17)</f>
        <v>37262</v>
      </c>
      <c r="G22" s="86">
        <f>F22/'2022'!F22</f>
        <v>1.1290830858735834</v>
      </c>
      <c r="H22" s="85">
        <f>SUM(H21,H17)</f>
        <v>84896</v>
      </c>
      <c r="I22" s="86">
        <f>H22/'2022'!H22</f>
        <v>0.9239073654884207</v>
      </c>
      <c r="J22" s="91"/>
    </row>
    <row r="23" spans="1:10" ht="13.5" thickBot="1">
      <c r="A23" s="107" t="s">
        <v>130</v>
      </c>
      <c r="B23" s="99">
        <f>SUM(B13,B22)</f>
        <v>338309</v>
      </c>
      <c r="C23" s="100">
        <f>B23/'2022'!B23</f>
        <v>0.8737815681676129</v>
      </c>
      <c r="D23" s="99">
        <f>SUM(D13,D22)</f>
        <v>99087</v>
      </c>
      <c r="E23" s="100">
        <f>D23/'2022'!D23</f>
        <v>0.8661526761597567</v>
      </c>
      <c r="F23" s="99">
        <f>SUM(F13,F22)</f>
        <v>90226</v>
      </c>
      <c r="G23" s="100">
        <f>F23/'2022'!F23</f>
        <v>1.0720260443895253</v>
      </c>
      <c r="H23" s="99">
        <f>SUM(H13,H22)</f>
        <v>189313</v>
      </c>
      <c r="I23" s="100">
        <f>H23/'2022'!H23</f>
        <v>0.9534152888503901</v>
      </c>
      <c r="J23" s="104"/>
    </row>
    <row r="24" spans="5:10" ht="12.75">
      <c r="E24" s="105"/>
      <c r="F24" s="105"/>
      <c r="G24" s="105"/>
      <c r="J24" s="70" t="s">
        <v>28</v>
      </c>
    </row>
  </sheetData>
  <sheetProtection/>
  <mergeCells count="6">
    <mergeCell ref="A1:I1"/>
    <mergeCell ref="A2:A3"/>
    <mergeCell ref="B2:B3"/>
    <mergeCell ref="C2:C3"/>
    <mergeCell ref="D2:I2"/>
    <mergeCell ref="J2:J3"/>
  </mergeCells>
  <printOptions/>
  <pageMargins left="0.75" right="0.75" top="1" bottom="1" header="0.512" footer="0.51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J23" sqref="B18:J23"/>
    </sheetView>
  </sheetViews>
  <sheetFormatPr defaultColWidth="9.00390625" defaultRowHeight="13.5"/>
  <cols>
    <col min="1" max="1" width="10.25390625" style="0" bestFit="1" customWidth="1"/>
  </cols>
  <sheetData>
    <row r="1" spans="1:10" ht="13.5" thickBot="1">
      <c r="A1" s="124" t="s">
        <v>77</v>
      </c>
      <c r="B1" s="125"/>
      <c r="C1" s="125"/>
      <c r="D1" s="125"/>
      <c r="E1" s="125"/>
      <c r="F1" s="125"/>
      <c r="G1" s="125"/>
      <c r="H1" s="125"/>
      <c r="I1" s="125"/>
      <c r="J1" s="1" t="s">
        <v>1</v>
      </c>
    </row>
    <row r="2" spans="1:10" ht="13.5" thickBot="1">
      <c r="A2" s="126"/>
      <c r="B2" s="128" t="s">
        <v>2</v>
      </c>
      <c r="C2" s="130" t="s">
        <v>3</v>
      </c>
      <c r="D2" s="132" t="s">
        <v>4</v>
      </c>
      <c r="E2" s="133"/>
      <c r="F2" s="133"/>
      <c r="G2" s="133"/>
      <c r="H2" s="133"/>
      <c r="I2" s="134"/>
      <c r="J2" s="122" t="s">
        <v>5</v>
      </c>
    </row>
    <row r="3" spans="1:10" ht="13.5" thickBot="1">
      <c r="A3" s="127"/>
      <c r="B3" s="129"/>
      <c r="C3" s="131"/>
      <c r="D3" s="2" t="s">
        <v>6</v>
      </c>
      <c r="E3" s="3" t="s">
        <v>3</v>
      </c>
      <c r="F3" s="3" t="s">
        <v>7</v>
      </c>
      <c r="G3" s="3" t="s">
        <v>3</v>
      </c>
      <c r="H3" s="4" t="s">
        <v>8</v>
      </c>
      <c r="I3" s="5" t="s">
        <v>3</v>
      </c>
      <c r="J3" s="123"/>
    </row>
    <row r="4" spans="1:10" ht="12.75">
      <c r="A4" s="6" t="s">
        <v>74</v>
      </c>
      <c r="B4" s="7">
        <v>527845</v>
      </c>
      <c r="C4" s="8">
        <v>1.0139925964488312</v>
      </c>
      <c r="D4" s="7">
        <v>194255</v>
      </c>
      <c r="E4" s="9">
        <v>1.063612521011624</v>
      </c>
      <c r="F4" s="10">
        <v>39992</v>
      </c>
      <c r="G4" s="9">
        <v>0.6842204314872795</v>
      </c>
      <c r="H4" s="11">
        <v>234247</v>
      </c>
      <c r="I4" s="12">
        <v>0.9716325294708112</v>
      </c>
      <c r="J4" s="13">
        <v>20226</v>
      </c>
    </row>
    <row r="5" spans="1:10" ht="12.75">
      <c r="A5" s="14">
        <v>38353</v>
      </c>
      <c r="B5" s="15">
        <v>48815</v>
      </c>
      <c r="C5" s="16">
        <f>B5/'2004'!B5</f>
        <v>0.9634856409750321</v>
      </c>
      <c r="D5" s="15">
        <v>16625</v>
      </c>
      <c r="E5" s="17">
        <f>D5/'2004'!D5</f>
        <v>1.0334431528563437</v>
      </c>
      <c r="F5" s="18">
        <v>3354</v>
      </c>
      <c r="G5" s="17">
        <f>F5/'2004'!F5</f>
        <v>0.7402339439417347</v>
      </c>
      <c r="H5" s="31">
        <f aca="true" t="shared" si="0" ref="H5:H20">D5+F5</f>
        <v>19979</v>
      </c>
      <c r="I5" s="16">
        <f>H5/'2004'!H5</f>
        <v>0.9690076632069066</v>
      </c>
      <c r="J5" s="21">
        <v>24187</v>
      </c>
    </row>
    <row r="6" spans="1:10" ht="12.75">
      <c r="A6" s="22" t="s">
        <v>10</v>
      </c>
      <c r="B6" s="15">
        <v>44617</v>
      </c>
      <c r="C6" s="16">
        <f>B6/'2004'!B6</f>
        <v>1.018443698783355</v>
      </c>
      <c r="D6" s="15">
        <v>16783</v>
      </c>
      <c r="E6" s="17">
        <f>D6/'2004'!D6</f>
        <v>1.0046091224709686</v>
      </c>
      <c r="F6" s="18">
        <v>2473</v>
      </c>
      <c r="G6" s="17">
        <f>F6/'2004'!F6</f>
        <v>1.0102124183006536</v>
      </c>
      <c r="H6" s="31">
        <f t="shared" si="0"/>
        <v>19256</v>
      </c>
      <c r="I6" s="16">
        <f>H6/'2004'!H6</f>
        <v>1.0053252584316592</v>
      </c>
      <c r="J6" s="21">
        <v>26490</v>
      </c>
    </row>
    <row r="7" spans="1:10" ht="12.75">
      <c r="A7" s="22" t="s">
        <v>11</v>
      </c>
      <c r="B7" s="15">
        <v>52557</v>
      </c>
      <c r="C7" s="16">
        <f>B7/'2004'!B7</f>
        <v>1.1187100893997446</v>
      </c>
      <c r="D7" s="15">
        <v>16309</v>
      </c>
      <c r="E7" s="17">
        <f>D7/'2004'!D7</f>
        <v>0.9706004880080938</v>
      </c>
      <c r="F7" s="18">
        <v>15489</v>
      </c>
      <c r="G7" s="17">
        <f>F7/'2004'!F7</f>
        <v>2.691866527632951</v>
      </c>
      <c r="H7" s="31">
        <f t="shared" si="0"/>
        <v>31798</v>
      </c>
      <c r="I7" s="16">
        <f>H7/'2004'!H7</f>
        <v>1.4096732721549852</v>
      </c>
      <c r="J7" s="21">
        <v>21236</v>
      </c>
    </row>
    <row r="8" spans="1:10" ht="12.75">
      <c r="A8" s="22" t="s">
        <v>12</v>
      </c>
      <c r="B8" s="15">
        <f>SUM(B5:B7)</f>
        <v>145989</v>
      </c>
      <c r="C8" s="16">
        <f>B8/'2004'!B8</f>
        <v>1.0320598922617954</v>
      </c>
      <c r="D8" s="15">
        <f>SUM(D5:D7)</f>
        <v>49717</v>
      </c>
      <c r="E8" s="17">
        <f>D8/'2004'!D8</f>
        <v>1.002439712880071</v>
      </c>
      <c r="F8" s="18">
        <f>SUM(F5:F7)</f>
        <v>21316</v>
      </c>
      <c r="G8" s="17">
        <f>F8/'2004'!F8</f>
        <v>1.674075237571664</v>
      </c>
      <c r="H8" s="19">
        <f t="shared" si="0"/>
        <v>71033</v>
      </c>
      <c r="I8" s="16">
        <f>H8/'2004'!H8</f>
        <v>1.13964607165204</v>
      </c>
      <c r="J8" s="21"/>
    </row>
    <row r="9" spans="1:10" ht="12.75">
      <c r="A9" s="22" t="s">
        <v>13</v>
      </c>
      <c r="B9" s="15">
        <v>48538</v>
      </c>
      <c r="C9" s="16">
        <f>B9/'2004'!B9</f>
        <v>1.0779754369600463</v>
      </c>
      <c r="D9" s="15">
        <v>13210</v>
      </c>
      <c r="E9" s="17">
        <f>D9/'2004'!D9</f>
        <v>0.8934731146432194</v>
      </c>
      <c r="F9" s="18">
        <v>4861</v>
      </c>
      <c r="G9" s="17">
        <f>F9/'2004'!F9</f>
        <v>1.0349159037683628</v>
      </c>
      <c r="H9" s="31">
        <f t="shared" si="0"/>
        <v>18071</v>
      </c>
      <c r="I9" s="16">
        <f>H9/'2004'!H9</f>
        <v>0.9275741710296684</v>
      </c>
      <c r="J9" s="21">
        <v>26844</v>
      </c>
    </row>
    <row r="10" spans="1:10" ht="12.75">
      <c r="A10" s="22" t="s">
        <v>14</v>
      </c>
      <c r="B10" s="15">
        <v>49588</v>
      </c>
      <c r="C10" s="16">
        <f>B10/'2004'!B10</f>
        <v>1.1876796321134317</v>
      </c>
      <c r="D10" s="15">
        <v>14512</v>
      </c>
      <c r="E10" s="17">
        <f>D10/'2004'!D10</f>
        <v>0.9978683902908616</v>
      </c>
      <c r="F10" s="18">
        <v>10013</v>
      </c>
      <c r="G10" s="17">
        <f>F10/'2004'!F10</f>
        <v>1.9170974535707448</v>
      </c>
      <c r="H10" s="19">
        <f t="shared" si="0"/>
        <v>24525</v>
      </c>
      <c r="I10" s="16">
        <f>H10/'2004'!H10</f>
        <v>1.240766973591015</v>
      </c>
      <c r="J10" s="21">
        <v>28497</v>
      </c>
    </row>
    <row r="11" spans="1:10" ht="12.75">
      <c r="A11" s="22" t="s">
        <v>15</v>
      </c>
      <c r="B11" s="15">
        <v>46523</v>
      </c>
      <c r="C11" s="16">
        <f>B11/'2004'!B11</f>
        <v>1.1250755725375445</v>
      </c>
      <c r="D11" s="15">
        <v>16231</v>
      </c>
      <c r="E11" s="17">
        <f>D11/'2004'!D11</f>
        <v>0.9441019078641228</v>
      </c>
      <c r="F11" s="18">
        <v>7167</v>
      </c>
      <c r="G11" s="17">
        <f>F11/'2004'!F11</f>
        <v>2.99623745819398</v>
      </c>
      <c r="H11" s="19">
        <f t="shared" si="0"/>
        <v>23398</v>
      </c>
      <c r="I11" s="16">
        <f>H11/'2004'!H11</f>
        <v>1.194750816993464</v>
      </c>
      <c r="J11" s="21">
        <v>27363</v>
      </c>
    </row>
    <row r="12" spans="1:10" ht="12.75">
      <c r="A12" s="22" t="s">
        <v>16</v>
      </c>
      <c r="B12" s="15">
        <f>SUM(B9:B11)</f>
        <v>144649</v>
      </c>
      <c r="C12" s="16">
        <f>B12/'2004'!B12</f>
        <v>1.1289237493170998</v>
      </c>
      <c r="D12" s="15">
        <f>SUM(D9:D11)</f>
        <v>43953</v>
      </c>
      <c r="E12" s="17">
        <f>D12/'2004'!D12</f>
        <v>0.9448194325021496</v>
      </c>
      <c r="F12" s="18">
        <f>SUM(F9:F11)</f>
        <v>22041</v>
      </c>
      <c r="G12" s="17">
        <f>F12/'2004'!F12</f>
        <v>1.7902046783625731</v>
      </c>
      <c r="H12" s="19">
        <f t="shared" si="0"/>
        <v>65994</v>
      </c>
      <c r="I12" s="16">
        <f>H12/'2004'!H12</f>
        <v>1.1217364699483274</v>
      </c>
      <c r="J12" s="21"/>
    </row>
    <row r="13" spans="1:10" ht="12.75">
      <c r="A13" s="22" t="s">
        <v>17</v>
      </c>
      <c r="B13" s="15">
        <f>SUM(B5:B7,B9:B11)</f>
        <v>290638</v>
      </c>
      <c r="C13" s="16">
        <f>B13/'2004'!B13</f>
        <v>1.0780981067125646</v>
      </c>
      <c r="D13" s="15">
        <f>SUM(D5:D7,D9:D11)</f>
        <v>93670</v>
      </c>
      <c r="E13" s="17">
        <f>D13/'2004'!D13</f>
        <v>0.9745515835032669</v>
      </c>
      <c r="F13" s="18">
        <f>SUM(F5:F7,F9:F11)</f>
        <v>43357</v>
      </c>
      <c r="G13" s="17">
        <f>F13/'2004'!F13</f>
        <v>1.731163904971052</v>
      </c>
      <c r="H13" s="19">
        <f t="shared" si="0"/>
        <v>137027</v>
      </c>
      <c r="I13" s="16">
        <f>H13/'2004'!H13</f>
        <v>1.1309497280478042</v>
      </c>
      <c r="J13" s="21"/>
    </row>
    <row r="14" spans="1:10" ht="12.75">
      <c r="A14" s="22" t="s">
        <v>18</v>
      </c>
      <c r="B14" s="15">
        <v>51400</v>
      </c>
      <c r="C14" s="16">
        <f>B14/'2004'!B14</f>
        <v>1.1890441380586656</v>
      </c>
      <c r="D14" s="15">
        <v>15219</v>
      </c>
      <c r="E14" s="17">
        <f>D14/'2004'!D14</f>
        <v>0.9796588348889604</v>
      </c>
      <c r="F14" s="18">
        <v>7996</v>
      </c>
      <c r="G14" s="17">
        <f>F14/'2004'!F14</f>
        <v>3.522466960352423</v>
      </c>
      <c r="H14" s="19">
        <f t="shared" si="0"/>
        <v>23215</v>
      </c>
      <c r="I14" s="16">
        <f>H14/'2004'!H14</f>
        <v>1.3038472339230553</v>
      </c>
      <c r="J14" s="21">
        <v>29079</v>
      </c>
    </row>
    <row r="15" spans="1:10" ht="12.75">
      <c r="A15" s="22" t="s">
        <v>19</v>
      </c>
      <c r="B15" s="15">
        <v>45916</v>
      </c>
      <c r="C15" s="16">
        <f>B15/'2004'!B15</f>
        <v>0.9536231282061933</v>
      </c>
      <c r="D15" s="15">
        <v>17902</v>
      </c>
      <c r="E15" s="17">
        <f>D15/'2004'!D15</f>
        <v>1.0208713503649636</v>
      </c>
      <c r="F15" s="18">
        <v>4579</v>
      </c>
      <c r="G15" s="17">
        <f>F15/'2004'!F15</f>
        <v>1.4973839110529759</v>
      </c>
      <c r="H15" s="19">
        <f t="shared" si="0"/>
        <v>22481</v>
      </c>
      <c r="I15" s="16">
        <f>H15/'2004'!H15</f>
        <v>1.0916286296979703</v>
      </c>
      <c r="J15" s="21">
        <v>29539</v>
      </c>
    </row>
    <row r="16" spans="1:10" ht="12.75">
      <c r="A16" s="22" t="s">
        <v>20</v>
      </c>
      <c r="B16" s="15">
        <v>47752</v>
      </c>
      <c r="C16" s="16">
        <f>B16/'2004'!B16</f>
        <v>1.0777286268845356</v>
      </c>
      <c r="D16" s="15">
        <v>15160</v>
      </c>
      <c r="E16" s="17">
        <f>D16/'2004'!D16</f>
        <v>0.8112591641247926</v>
      </c>
      <c r="F16" s="18">
        <v>8974</v>
      </c>
      <c r="G16" s="17">
        <f>F16/'2004'!F16</f>
        <v>3.9394205443371377</v>
      </c>
      <c r="H16" s="19">
        <f t="shared" si="0"/>
        <v>24134</v>
      </c>
      <c r="I16" s="16">
        <f>H16/'2004'!H16</f>
        <v>1.1511566897209635</v>
      </c>
      <c r="J16" s="21">
        <v>28544</v>
      </c>
    </row>
    <row r="17" spans="1:10" ht="12.75">
      <c r="A17" s="22" t="s">
        <v>21</v>
      </c>
      <c r="B17" s="15">
        <f>SUM(B14:B16)</f>
        <v>145068</v>
      </c>
      <c r="C17" s="16">
        <f>B17/'2004'!B17</f>
        <v>1.0691528171868667</v>
      </c>
      <c r="D17" s="15">
        <f>SUM(D14:D16)</f>
        <v>48281</v>
      </c>
      <c r="E17" s="17">
        <f>D17/'2004'!D17</f>
        <v>0.9328219792109432</v>
      </c>
      <c r="F17" s="18">
        <f>SUM(F14:F16)</f>
        <v>21549</v>
      </c>
      <c r="G17" s="17">
        <f>F17/'2004'!F17</f>
        <v>2.8331580331317383</v>
      </c>
      <c r="H17" s="19">
        <f t="shared" si="0"/>
        <v>69830</v>
      </c>
      <c r="I17" s="16">
        <f>H17/'2004'!H17</f>
        <v>1.1763021359746648</v>
      </c>
      <c r="J17" s="21"/>
    </row>
    <row r="18" spans="1:10" ht="12.75">
      <c r="A18" s="22" t="s">
        <v>22</v>
      </c>
      <c r="B18" s="15">
        <v>41273</v>
      </c>
      <c r="C18" s="16">
        <f>B18/'2004'!B18</f>
        <v>1.2819294322276058</v>
      </c>
      <c r="D18" s="15">
        <v>16180</v>
      </c>
      <c r="E18" s="17">
        <f>D18/'2004'!D18</f>
        <v>1.0677753580149145</v>
      </c>
      <c r="F18" s="18">
        <v>4306</v>
      </c>
      <c r="G18" s="17">
        <f>F18/'2004'!F18</f>
        <v>12.163841807909604</v>
      </c>
      <c r="H18" s="19">
        <f t="shared" si="0"/>
        <v>20486</v>
      </c>
      <c r="I18" s="16">
        <f>H18/'2004'!H18</f>
        <v>1.3210808022183531</v>
      </c>
      <c r="J18" s="21">
        <v>23862</v>
      </c>
    </row>
    <row r="19" spans="1:10" ht="12.75">
      <c r="A19" s="22" t="s">
        <v>23</v>
      </c>
      <c r="B19" s="15">
        <v>42481</v>
      </c>
      <c r="C19" s="16">
        <f>B19/'2004'!B19</f>
        <v>1.0550091888938558</v>
      </c>
      <c r="D19" s="15">
        <v>16579</v>
      </c>
      <c r="E19" s="17">
        <f>D19/'2004'!D19</f>
        <v>1.1381204091439556</v>
      </c>
      <c r="F19" s="18">
        <v>9711</v>
      </c>
      <c r="G19" s="17">
        <f>F19/'2004'!F19</f>
        <v>2.6006963042313873</v>
      </c>
      <c r="H19" s="19">
        <f t="shared" si="0"/>
        <v>26290</v>
      </c>
      <c r="I19" s="16">
        <f>H19/'2004'!H19</f>
        <v>1.4365335227583191</v>
      </c>
      <c r="J19" s="21">
        <v>18783</v>
      </c>
    </row>
    <row r="20" spans="1:10" ht="12.75">
      <c r="A20" s="22" t="s">
        <v>24</v>
      </c>
      <c r="B20" s="15">
        <v>55445</v>
      </c>
      <c r="C20" s="16">
        <f>B20/'2004'!B20</f>
        <v>1.0957076795383582</v>
      </c>
      <c r="D20" s="15">
        <v>16964</v>
      </c>
      <c r="E20" s="32">
        <f>D20/'2004'!D20</f>
        <v>0.9892121989620386</v>
      </c>
      <c r="F20" s="18">
        <v>10234</v>
      </c>
      <c r="G20" s="32">
        <f>F20/'2004'!F20</f>
        <v>3.1460190593298494</v>
      </c>
      <c r="H20" s="19">
        <f t="shared" si="0"/>
        <v>27198</v>
      </c>
      <c r="I20" s="16">
        <f>H20/'2004'!H20</f>
        <v>1.3331045975884717</v>
      </c>
      <c r="J20" s="21">
        <v>23424</v>
      </c>
    </row>
    <row r="21" spans="1:10" ht="12.75">
      <c r="A21" s="22" t="s">
        <v>25</v>
      </c>
      <c r="B21" s="15">
        <f>SUM(B18:B20)</f>
        <v>139199</v>
      </c>
      <c r="C21" s="16">
        <f>B21/'2004'!B21</f>
        <v>1.1311106416173697</v>
      </c>
      <c r="D21" s="15">
        <f>SUM(D18:D20)</f>
        <v>49723</v>
      </c>
      <c r="E21" s="17">
        <f>D21/'2004'!D21</f>
        <v>1.060893127653673</v>
      </c>
      <c r="F21" s="18">
        <f>SUM(F18:F20)</f>
        <v>24251</v>
      </c>
      <c r="G21" s="17">
        <f>F21/'2004'!F21</f>
        <v>3.303500885437951</v>
      </c>
      <c r="H21" s="18">
        <f>SUM(H18:H20)</f>
        <v>73974</v>
      </c>
      <c r="I21" s="20">
        <f>H21/'2004'!H21</f>
        <v>1.3645821804095186</v>
      </c>
      <c r="J21" s="21"/>
    </row>
    <row r="22" spans="1:10" ht="12.75">
      <c r="A22" s="22" t="s">
        <v>26</v>
      </c>
      <c r="B22" s="15">
        <f>SUM(B21,B17)</f>
        <v>284267</v>
      </c>
      <c r="C22" s="16">
        <f>B22/'2004'!B22</f>
        <v>1.0986206709977624</v>
      </c>
      <c r="D22" s="15">
        <f>SUM(D21,D17)</f>
        <v>98004</v>
      </c>
      <c r="E22" s="17">
        <f>D22/'2004'!D22</f>
        <v>0.9936832713151571</v>
      </c>
      <c r="F22" s="18">
        <f>SUM(F21,F17)</f>
        <v>45800</v>
      </c>
      <c r="G22" s="17">
        <f>F22/'2004'!F22</f>
        <v>3.0641600321134677</v>
      </c>
      <c r="H22" s="18">
        <f>SUM(H21,H17)</f>
        <v>143804</v>
      </c>
      <c r="I22" s="20">
        <f>H22/'2004'!H22</f>
        <v>1.2661700741366861</v>
      </c>
      <c r="J22" s="21"/>
    </row>
    <row r="23" spans="1:10" ht="13.5" thickBot="1">
      <c r="A23" s="23" t="s">
        <v>78</v>
      </c>
      <c r="B23" s="24">
        <f>SUM(B13,B22)</f>
        <v>574905</v>
      </c>
      <c r="C23" s="25">
        <f>B23/'2004'!B23</f>
        <v>1.089154960262956</v>
      </c>
      <c r="D23" s="24">
        <f>SUM(D13,D22)</f>
        <v>191674</v>
      </c>
      <c r="E23" s="26">
        <f>D23/'2004'!D23</f>
        <v>0.9867133407119508</v>
      </c>
      <c r="F23" s="27">
        <f>SUM(F13,F22)</f>
        <v>89157</v>
      </c>
      <c r="G23" s="26">
        <f>F23/'2004'!F23</f>
        <v>2.229370874174835</v>
      </c>
      <c r="H23" s="27">
        <f>SUM(H13,H22)</f>
        <v>280831</v>
      </c>
      <c r="I23" s="28">
        <f>H23/'2004'!H23</f>
        <v>1.1988670079019155</v>
      </c>
      <c r="J23" s="29"/>
    </row>
    <row r="24" spans="5:10" ht="12.75">
      <c r="E24" s="30"/>
      <c r="F24" s="30"/>
      <c r="G24" s="30"/>
      <c r="J24" s="1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J23" sqref="B4:J23"/>
    </sheetView>
  </sheetViews>
  <sheetFormatPr defaultColWidth="9.00390625" defaultRowHeight="13.5"/>
  <cols>
    <col min="1" max="1" width="10.25390625" style="0" bestFit="1" customWidth="1"/>
  </cols>
  <sheetData>
    <row r="1" spans="1:10" ht="13.5" thickBot="1">
      <c r="A1" s="124" t="s">
        <v>73</v>
      </c>
      <c r="B1" s="125"/>
      <c r="C1" s="125"/>
      <c r="D1" s="125"/>
      <c r="E1" s="125"/>
      <c r="F1" s="125"/>
      <c r="G1" s="125"/>
      <c r="H1" s="125"/>
      <c r="I1" s="125"/>
      <c r="J1" s="1" t="s">
        <v>1</v>
      </c>
    </row>
    <row r="2" spans="1:10" ht="13.5" thickBot="1">
      <c r="A2" s="126"/>
      <c r="B2" s="128" t="s">
        <v>2</v>
      </c>
      <c r="C2" s="130" t="s">
        <v>3</v>
      </c>
      <c r="D2" s="132" t="s">
        <v>4</v>
      </c>
      <c r="E2" s="133"/>
      <c r="F2" s="133"/>
      <c r="G2" s="133"/>
      <c r="H2" s="133"/>
      <c r="I2" s="134"/>
      <c r="J2" s="122" t="s">
        <v>5</v>
      </c>
    </row>
    <row r="3" spans="1:10" ht="13.5" thickBot="1">
      <c r="A3" s="127"/>
      <c r="B3" s="129"/>
      <c r="C3" s="131"/>
      <c r="D3" s="2" t="s">
        <v>6</v>
      </c>
      <c r="E3" s="3" t="s">
        <v>3</v>
      </c>
      <c r="F3" s="3" t="s">
        <v>7</v>
      </c>
      <c r="G3" s="3" t="s">
        <v>3</v>
      </c>
      <c r="H3" s="4" t="s">
        <v>8</v>
      </c>
      <c r="I3" s="5" t="s">
        <v>3</v>
      </c>
      <c r="J3" s="123"/>
    </row>
    <row r="4" spans="1:10" ht="12.75">
      <c r="A4" s="6" t="s">
        <v>72</v>
      </c>
      <c r="B4" s="7">
        <v>520561</v>
      </c>
      <c r="C4" s="8">
        <v>1.0544096706697805</v>
      </c>
      <c r="D4" s="7">
        <v>182637</v>
      </c>
      <c r="E4" s="9">
        <v>1.1081535325097687</v>
      </c>
      <c r="F4" s="10">
        <v>58449</v>
      </c>
      <c r="G4" s="9">
        <v>0.6986659972746181</v>
      </c>
      <c r="H4" s="11">
        <v>241086</v>
      </c>
      <c r="I4" s="12">
        <v>0.9363654017943838</v>
      </c>
      <c r="J4" s="13">
        <v>19909</v>
      </c>
    </row>
    <row r="5" spans="1:10" ht="12.75">
      <c r="A5" s="14">
        <v>37987</v>
      </c>
      <c r="B5" s="15">
        <v>50665</v>
      </c>
      <c r="C5" s="16">
        <v>1.1163625947470475</v>
      </c>
      <c r="D5" s="15">
        <v>16087</v>
      </c>
      <c r="E5" s="17">
        <v>1.1217488320200824</v>
      </c>
      <c r="F5" s="18">
        <v>4531</v>
      </c>
      <c r="G5" s="17">
        <v>0.9638374813869389</v>
      </c>
      <c r="H5" s="31">
        <v>20618</v>
      </c>
      <c r="I5" s="16">
        <v>1.0827644155025733</v>
      </c>
      <c r="J5" s="21">
        <v>24618</v>
      </c>
    </row>
    <row r="6" spans="1:10" ht="12.75">
      <c r="A6" s="22" t="s">
        <v>10</v>
      </c>
      <c r="B6" s="15">
        <v>43809</v>
      </c>
      <c r="C6" s="16">
        <v>1.0079376035339591</v>
      </c>
      <c r="D6" s="15">
        <v>16706</v>
      </c>
      <c r="E6" s="17">
        <v>1.082345319080013</v>
      </c>
      <c r="F6" s="18">
        <v>2448</v>
      </c>
      <c r="G6" s="17">
        <v>0.4163265306122449</v>
      </c>
      <c r="H6" s="19">
        <v>19154</v>
      </c>
      <c r="I6" s="16">
        <v>0.8986159981233873</v>
      </c>
      <c r="J6" s="21">
        <v>25855</v>
      </c>
    </row>
    <row r="7" spans="1:10" ht="12.75">
      <c r="A7" s="22" t="s">
        <v>11</v>
      </c>
      <c r="B7" s="15">
        <v>46980</v>
      </c>
      <c r="C7" s="16">
        <v>1.0020048628588492</v>
      </c>
      <c r="D7" s="15">
        <v>16803</v>
      </c>
      <c r="E7" s="17">
        <v>1.1024143813147882</v>
      </c>
      <c r="F7" s="18">
        <v>5754</v>
      </c>
      <c r="G7" s="17">
        <v>0.5523133038971012</v>
      </c>
      <c r="H7" s="19">
        <v>22557</v>
      </c>
      <c r="I7" s="16">
        <v>0.8790724863600935</v>
      </c>
      <c r="J7" s="21">
        <v>23693</v>
      </c>
    </row>
    <row r="8" spans="1:10" ht="12.75">
      <c r="A8" s="22" t="s">
        <v>12</v>
      </c>
      <c r="B8" s="15">
        <v>141454</v>
      </c>
      <c r="C8" s="16">
        <v>1.0421412468504576</v>
      </c>
      <c r="D8" s="15">
        <v>49596</v>
      </c>
      <c r="E8" s="17">
        <v>1.101692656270825</v>
      </c>
      <c r="F8" s="18">
        <v>12733</v>
      </c>
      <c r="G8" s="17">
        <v>0.6063622077241774</v>
      </c>
      <c r="H8" s="18">
        <v>62329</v>
      </c>
      <c r="I8" s="16">
        <v>0.9441356014359937</v>
      </c>
      <c r="J8" s="21"/>
    </row>
    <row r="9" spans="1:10" ht="12.75">
      <c r="A9" s="22" t="s">
        <v>13</v>
      </c>
      <c r="B9" s="15">
        <v>45027</v>
      </c>
      <c r="C9" s="16">
        <v>0.9839171382994996</v>
      </c>
      <c r="D9" s="15">
        <v>14785</v>
      </c>
      <c r="E9" s="17">
        <v>0.9409406224145612</v>
      </c>
      <c r="F9" s="18">
        <v>4697</v>
      </c>
      <c r="G9" s="17">
        <v>0.6965742251223491</v>
      </c>
      <c r="H9" s="19">
        <v>19482</v>
      </c>
      <c r="I9" s="16">
        <v>0.8675632347702174</v>
      </c>
      <c r="J9" s="21">
        <v>24191</v>
      </c>
    </row>
    <row r="10" spans="1:10" ht="12.75">
      <c r="A10" s="22" t="s">
        <v>14</v>
      </c>
      <c r="B10" s="15">
        <v>41752</v>
      </c>
      <c r="C10" s="16">
        <v>0.9393448524118071</v>
      </c>
      <c r="D10" s="15">
        <v>14543</v>
      </c>
      <c r="E10" s="17">
        <v>1.1418812814070352</v>
      </c>
      <c r="F10" s="18">
        <v>5223</v>
      </c>
      <c r="G10" s="17">
        <v>1.1689794091316026</v>
      </c>
      <c r="H10" s="19">
        <v>19766</v>
      </c>
      <c r="I10" s="16">
        <v>1.1489188560799815</v>
      </c>
      <c r="J10" s="21">
        <v>20735</v>
      </c>
    </row>
    <row r="11" spans="1:10" ht="12.75">
      <c r="A11" s="22" t="s">
        <v>15</v>
      </c>
      <c r="B11" s="15">
        <v>41351</v>
      </c>
      <c r="C11" s="16">
        <v>1.070021995083452</v>
      </c>
      <c r="D11" s="15">
        <v>17192</v>
      </c>
      <c r="E11" s="17">
        <v>1.0681578129853992</v>
      </c>
      <c r="F11" s="18">
        <v>2392</v>
      </c>
      <c r="G11" s="17">
        <v>0.5288525315056378</v>
      </c>
      <c r="H11" s="19">
        <v>19584</v>
      </c>
      <c r="I11" s="16">
        <v>0.9498496459404404</v>
      </c>
      <c r="J11" s="21">
        <v>18076</v>
      </c>
    </row>
    <row r="12" spans="1:10" ht="12.75">
      <c r="A12" s="22" t="s">
        <v>16</v>
      </c>
      <c r="B12" s="15">
        <v>128130</v>
      </c>
      <c r="C12" s="16">
        <v>0.9943658036878376</v>
      </c>
      <c r="D12" s="15">
        <v>46520</v>
      </c>
      <c r="E12" s="17">
        <v>1.044360632183908</v>
      </c>
      <c r="F12" s="18">
        <v>12312</v>
      </c>
      <c r="G12" s="17">
        <v>0.7825092157111987</v>
      </c>
      <c r="H12" s="18">
        <v>58832</v>
      </c>
      <c r="I12" s="16">
        <v>0.9760111483459969</v>
      </c>
      <c r="J12" s="21"/>
    </row>
    <row r="13" spans="1:10" ht="12.75">
      <c r="A13" s="22" t="s">
        <v>17</v>
      </c>
      <c r="B13" s="15">
        <v>269584</v>
      </c>
      <c r="C13" s="16">
        <v>1.0188744850523452</v>
      </c>
      <c r="D13" s="15">
        <v>96116</v>
      </c>
      <c r="E13" s="17">
        <v>1.073178356892432</v>
      </c>
      <c r="F13" s="18">
        <v>25045</v>
      </c>
      <c r="G13" s="17">
        <v>0.6818119946641984</v>
      </c>
      <c r="H13" s="19">
        <v>121161</v>
      </c>
      <c r="I13" s="16">
        <v>0.9593491428797656</v>
      </c>
      <c r="J13" s="21"/>
    </row>
    <row r="14" spans="1:10" ht="12.75">
      <c r="A14" s="22" t="s">
        <v>18</v>
      </c>
      <c r="B14" s="15">
        <v>43228</v>
      </c>
      <c r="C14" s="16">
        <v>1.0773601834313629</v>
      </c>
      <c r="D14" s="15">
        <v>15535</v>
      </c>
      <c r="E14" s="17">
        <v>0.9950678964898796</v>
      </c>
      <c r="F14" s="18">
        <v>2270</v>
      </c>
      <c r="G14" s="17">
        <v>2.425213675213675</v>
      </c>
      <c r="H14" s="19">
        <v>17805</v>
      </c>
      <c r="I14" s="16">
        <v>1.0759608411892676</v>
      </c>
      <c r="J14" s="21">
        <v>17080</v>
      </c>
    </row>
    <row r="15" spans="1:10" ht="12.75">
      <c r="A15" s="22" t="s">
        <v>19</v>
      </c>
      <c r="B15" s="15">
        <v>48149</v>
      </c>
      <c r="C15" s="16">
        <v>1.0648193197399265</v>
      </c>
      <c r="D15" s="15">
        <v>17536</v>
      </c>
      <c r="E15" s="17">
        <v>1.3677560252710397</v>
      </c>
      <c r="F15" s="18">
        <v>3058</v>
      </c>
      <c r="G15" s="17">
        <v>0.5809270516717325</v>
      </c>
      <c r="H15" s="19">
        <v>20594</v>
      </c>
      <c r="I15" s="16">
        <v>1.1387337572573957</v>
      </c>
      <c r="J15" s="21">
        <v>22352</v>
      </c>
    </row>
    <row r="16" spans="1:10" ht="12.75">
      <c r="A16" s="22" t="s">
        <v>20</v>
      </c>
      <c r="B16" s="15">
        <v>44308</v>
      </c>
      <c r="C16" s="16">
        <v>0.9616494845360825</v>
      </c>
      <c r="D16" s="15">
        <v>18687</v>
      </c>
      <c r="E16" s="17">
        <v>1.1166417687481327</v>
      </c>
      <c r="F16" s="18">
        <v>2278</v>
      </c>
      <c r="G16" s="17">
        <v>0.37890884896872923</v>
      </c>
      <c r="H16" s="19">
        <v>20965</v>
      </c>
      <c r="I16" s="16">
        <v>0.9216599991207631</v>
      </c>
      <c r="J16" s="21">
        <v>21630</v>
      </c>
    </row>
    <row r="17" spans="1:10" ht="12.75">
      <c r="A17" s="22" t="s">
        <v>21</v>
      </c>
      <c r="B17" s="15">
        <v>135685</v>
      </c>
      <c r="C17" s="16">
        <v>1.032476772411484</v>
      </c>
      <c r="D17" s="15">
        <v>51758</v>
      </c>
      <c r="E17" s="17">
        <v>1.1458997520368401</v>
      </c>
      <c r="F17" s="18">
        <v>7606</v>
      </c>
      <c r="G17" s="17">
        <v>0.6228300032754668</v>
      </c>
      <c r="H17" s="19">
        <v>59364</v>
      </c>
      <c r="I17" s="16">
        <v>1.0345765074939004</v>
      </c>
      <c r="J17" s="21"/>
    </row>
    <row r="18" spans="1:10" ht="12.75">
      <c r="A18" s="22" t="s">
        <v>22</v>
      </c>
      <c r="B18" s="15">
        <v>32196</v>
      </c>
      <c r="C18" s="16">
        <v>0.862377457545401</v>
      </c>
      <c r="D18" s="15">
        <v>15153</v>
      </c>
      <c r="E18" s="17">
        <v>0.9190320232896652</v>
      </c>
      <c r="F18" s="18">
        <v>354</v>
      </c>
      <c r="G18" s="17">
        <v>0.19176598049837487</v>
      </c>
      <c r="H18" s="19">
        <v>15507</v>
      </c>
      <c r="I18" s="16">
        <v>0.8458056070688339</v>
      </c>
      <c r="J18" s="21">
        <v>14620</v>
      </c>
    </row>
    <row r="19" spans="1:10" ht="12.75">
      <c r="A19" s="22" t="s">
        <v>23</v>
      </c>
      <c r="B19" s="15">
        <v>40266</v>
      </c>
      <c r="C19" s="16">
        <v>0.9952789381318436</v>
      </c>
      <c r="D19" s="15">
        <v>14567</v>
      </c>
      <c r="E19" s="17">
        <v>0.9587337106752666</v>
      </c>
      <c r="F19" s="18">
        <v>3734</v>
      </c>
      <c r="G19" s="17">
        <v>1.3773515308004427</v>
      </c>
      <c r="H19" s="19">
        <v>18301</v>
      </c>
      <c r="I19" s="16">
        <v>1.0221167271711813</v>
      </c>
      <c r="J19" s="21">
        <v>13673</v>
      </c>
    </row>
    <row r="20" spans="1:10" ht="12.75">
      <c r="A20" s="22" t="s">
        <v>24</v>
      </c>
      <c r="B20" s="15">
        <v>50602</v>
      </c>
      <c r="C20" s="16">
        <v>1.0820948185531296</v>
      </c>
      <c r="D20" s="15">
        <v>17149</v>
      </c>
      <c r="E20" s="32">
        <v>1.0569491525423729</v>
      </c>
      <c r="F20" s="18">
        <v>3253</v>
      </c>
      <c r="G20" s="32">
        <v>0.6575702445926824</v>
      </c>
      <c r="H20" s="19">
        <v>20402</v>
      </c>
      <c r="I20" s="16">
        <v>0.9636312110334404</v>
      </c>
      <c r="J20" s="21">
        <v>20226</v>
      </c>
    </row>
    <row r="21" spans="1:10" ht="12.75">
      <c r="A21" s="22" t="s">
        <v>25</v>
      </c>
      <c r="B21" s="15">
        <v>123064</v>
      </c>
      <c r="C21" s="16">
        <v>0.9880373171475826</v>
      </c>
      <c r="D21" s="15">
        <v>46869</v>
      </c>
      <c r="E21" s="17">
        <v>0.9783330202266892</v>
      </c>
      <c r="F21" s="18">
        <v>7341</v>
      </c>
      <c r="G21" s="17">
        <v>0.7724116161616161</v>
      </c>
      <c r="H21" s="18">
        <v>54210</v>
      </c>
      <c r="I21" s="20">
        <v>0.9442441343993312</v>
      </c>
      <c r="J21" s="21">
        <v>20226</v>
      </c>
    </row>
    <row r="22" spans="1:10" ht="12.75">
      <c r="A22" s="22" t="s">
        <v>26</v>
      </c>
      <c r="B22" s="15">
        <v>258749</v>
      </c>
      <c r="C22" s="16">
        <v>1.0108527919178345</v>
      </c>
      <c r="D22" s="15">
        <v>98627</v>
      </c>
      <c r="E22" s="17">
        <v>1.0596508192318024</v>
      </c>
      <c r="F22" s="18">
        <v>14947</v>
      </c>
      <c r="G22" s="17">
        <v>0.688294345183275</v>
      </c>
      <c r="H22" s="18">
        <v>113574</v>
      </c>
      <c r="I22" s="20">
        <v>0.9893981235462711</v>
      </c>
      <c r="J22" s="21">
        <v>20226</v>
      </c>
    </row>
    <row r="23" spans="1:10" ht="13.5" thickBot="1">
      <c r="A23" s="23" t="s">
        <v>74</v>
      </c>
      <c r="B23" s="24">
        <v>527845</v>
      </c>
      <c r="C23" s="25">
        <v>1.0139925964488312</v>
      </c>
      <c r="D23" s="24">
        <v>194255</v>
      </c>
      <c r="E23" s="26">
        <v>1.063612521011624</v>
      </c>
      <c r="F23" s="27">
        <v>39992</v>
      </c>
      <c r="G23" s="26">
        <v>0.6842204314872795</v>
      </c>
      <c r="H23" s="27">
        <v>234247</v>
      </c>
      <c r="I23" s="28">
        <v>0.9716325294708112</v>
      </c>
      <c r="J23" s="29">
        <v>20226</v>
      </c>
    </row>
    <row r="24" spans="5:10" ht="12.75">
      <c r="E24" s="30"/>
      <c r="F24" s="30"/>
      <c r="G24" s="30"/>
      <c r="J24" s="1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10.25390625" style="0" bestFit="1" customWidth="1"/>
  </cols>
  <sheetData>
    <row r="1" spans="1:10" ht="13.5" thickBot="1">
      <c r="A1" s="124" t="s">
        <v>33</v>
      </c>
      <c r="B1" s="125"/>
      <c r="C1" s="125"/>
      <c r="D1" s="125"/>
      <c r="E1" s="125"/>
      <c r="F1" s="125"/>
      <c r="G1" s="125"/>
      <c r="H1" s="125"/>
      <c r="I1" s="125"/>
      <c r="J1" s="1" t="s">
        <v>1</v>
      </c>
    </row>
    <row r="2" spans="1:10" ht="13.5" thickBot="1">
      <c r="A2" s="126"/>
      <c r="B2" s="128" t="s">
        <v>2</v>
      </c>
      <c r="C2" s="130" t="s">
        <v>3</v>
      </c>
      <c r="D2" s="132" t="s">
        <v>4</v>
      </c>
      <c r="E2" s="133"/>
      <c r="F2" s="133"/>
      <c r="G2" s="133"/>
      <c r="H2" s="133"/>
      <c r="I2" s="134"/>
      <c r="J2" s="122" t="s">
        <v>5</v>
      </c>
    </row>
    <row r="3" spans="1:10" ht="13.5" thickBot="1">
      <c r="A3" s="127"/>
      <c r="B3" s="129"/>
      <c r="C3" s="131"/>
      <c r="D3" s="2" t="s">
        <v>6</v>
      </c>
      <c r="E3" s="3" t="s">
        <v>3</v>
      </c>
      <c r="F3" s="3" t="s">
        <v>7</v>
      </c>
      <c r="G3" s="3" t="s">
        <v>3</v>
      </c>
      <c r="H3" s="4" t="s">
        <v>8</v>
      </c>
      <c r="I3" s="5" t="s">
        <v>3</v>
      </c>
      <c r="J3" s="123"/>
    </row>
    <row r="4" spans="1:10" ht="12.75">
      <c r="A4" s="6" t="s">
        <v>32</v>
      </c>
      <c r="B4" s="7">
        <v>493699</v>
      </c>
      <c r="C4" s="8">
        <v>1.0090419498237189</v>
      </c>
      <c r="D4" s="7">
        <v>164812</v>
      </c>
      <c r="E4" s="9">
        <v>1.1481316354111517</v>
      </c>
      <c r="F4" s="10">
        <v>83658</v>
      </c>
      <c r="G4" s="9">
        <v>0.8773136738781631</v>
      </c>
      <c r="H4" s="11">
        <v>257470</v>
      </c>
      <c r="I4" s="12">
        <v>1.0777087126682154</v>
      </c>
      <c r="J4" s="13">
        <v>15072</v>
      </c>
    </row>
    <row r="5" spans="1:10" ht="12.75">
      <c r="A5" s="14">
        <v>37622</v>
      </c>
      <c r="B5" s="15">
        <v>45384</v>
      </c>
      <c r="C5" s="16">
        <v>1.1331552270854661</v>
      </c>
      <c r="D5" s="15">
        <v>14341</v>
      </c>
      <c r="E5" s="17">
        <v>1.4648621041879468</v>
      </c>
      <c r="F5" s="18">
        <v>4701</v>
      </c>
      <c r="G5" s="17">
        <v>0.8720089037284363</v>
      </c>
      <c r="H5" s="31">
        <v>19042</v>
      </c>
      <c r="I5" s="16">
        <v>1.254331071734405</v>
      </c>
      <c r="J5" s="21">
        <v>18359</v>
      </c>
    </row>
    <row r="6" spans="1:10" ht="12.75">
      <c r="A6" s="22" t="s">
        <v>10</v>
      </c>
      <c r="B6" s="15">
        <v>43464</v>
      </c>
      <c r="C6" s="16">
        <v>1.2769633046390692</v>
      </c>
      <c r="D6" s="15">
        <v>15435</v>
      </c>
      <c r="E6" s="17">
        <v>1.3367108339828526</v>
      </c>
      <c r="F6" s="18">
        <v>5880</v>
      </c>
      <c r="G6" s="17">
        <v>0.7007508044333214</v>
      </c>
      <c r="H6" s="19">
        <v>21315</v>
      </c>
      <c r="I6" s="16">
        <v>1.0690640987059885</v>
      </c>
      <c r="J6" s="21">
        <v>18590</v>
      </c>
    </row>
    <row r="7" spans="1:10" ht="12.75">
      <c r="A7" s="22" t="s">
        <v>11</v>
      </c>
      <c r="B7" s="15">
        <v>46886</v>
      </c>
      <c r="C7" s="16">
        <v>1.1057236516284226</v>
      </c>
      <c r="D7" s="15">
        <v>15242</v>
      </c>
      <c r="E7" s="17">
        <v>1.1845807103442916</v>
      </c>
      <c r="F7" s="18">
        <v>10418</v>
      </c>
      <c r="G7" s="17">
        <v>0.7113204970640448</v>
      </c>
      <c r="H7" s="19">
        <v>25660</v>
      </c>
      <c r="I7" s="16">
        <v>0.93265001999055</v>
      </c>
      <c r="J7" s="21">
        <v>17204</v>
      </c>
    </row>
    <row r="8" spans="1:10" ht="12.75">
      <c r="A8" s="22" t="s">
        <v>12</v>
      </c>
      <c r="B8" s="15">
        <v>135734</v>
      </c>
      <c r="C8" s="16">
        <v>1.165188727026122</v>
      </c>
      <c r="D8" s="15">
        <v>45018</v>
      </c>
      <c r="E8" s="17">
        <v>1.3161618524149223</v>
      </c>
      <c r="F8" s="18">
        <v>20999</v>
      </c>
      <c r="G8" s="17">
        <v>0.738673139158576</v>
      </c>
      <c r="H8" s="18">
        <v>66017</v>
      </c>
      <c r="I8" s="16">
        <v>1.054045855153915</v>
      </c>
      <c r="J8" s="21">
        <v>17204</v>
      </c>
    </row>
    <row r="9" spans="1:10" ht="12.75">
      <c r="A9" s="22" t="s">
        <v>13</v>
      </c>
      <c r="B9" s="15">
        <v>45763</v>
      </c>
      <c r="C9" s="16">
        <v>1.0052720602772225</v>
      </c>
      <c r="D9" s="15">
        <v>15713</v>
      </c>
      <c r="E9" s="17">
        <v>1.038395453343907</v>
      </c>
      <c r="F9" s="18">
        <v>6743</v>
      </c>
      <c r="G9" s="17">
        <v>6.71613545816733</v>
      </c>
      <c r="H9" s="19">
        <v>22456</v>
      </c>
      <c r="I9" s="16">
        <v>0.8933800127307447</v>
      </c>
      <c r="J9" s="21">
        <v>17097</v>
      </c>
    </row>
    <row r="10" spans="1:10" ht="12.75">
      <c r="A10" s="22" t="s">
        <v>14</v>
      </c>
      <c r="B10" s="15">
        <v>44448</v>
      </c>
      <c r="C10" s="16">
        <v>1.0432823209088349</v>
      </c>
      <c r="D10" s="15">
        <v>12736</v>
      </c>
      <c r="E10" s="17">
        <v>0.8468085106382979</v>
      </c>
      <c r="F10" s="18">
        <v>4468</v>
      </c>
      <c r="G10" s="17">
        <v>0.29388936394132736</v>
      </c>
      <c r="H10" s="19">
        <v>17204</v>
      </c>
      <c r="I10" s="16">
        <v>0.568858909499719</v>
      </c>
      <c r="J10" s="21">
        <v>21922</v>
      </c>
    </row>
    <row r="11" spans="1:10" ht="12.75">
      <c r="A11" s="22" t="s">
        <v>15</v>
      </c>
      <c r="B11" s="15">
        <v>38645</v>
      </c>
      <c r="C11" s="16">
        <v>0.9224251103950352</v>
      </c>
      <c r="D11" s="15">
        <v>16095</v>
      </c>
      <c r="E11" s="17">
        <v>1.0589512467925521</v>
      </c>
      <c r="F11" s="18">
        <v>4523</v>
      </c>
      <c r="G11" s="17">
        <v>0.5985971413446268</v>
      </c>
      <c r="H11" s="19">
        <v>20618</v>
      </c>
      <c r="I11" s="16">
        <v>0.9060865743792573</v>
      </c>
      <c r="J11" s="21">
        <v>18275</v>
      </c>
    </row>
    <row r="12" spans="1:10" ht="12.75">
      <c r="A12" s="22" t="s">
        <v>16</v>
      </c>
      <c r="B12" s="15">
        <v>128856</v>
      </c>
      <c r="C12" s="16">
        <v>0.9910322868437649</v>
      </c>
      <c r="D12" s="15">
        <v>44544</v>
      </c>
      <c r="E12" s="17">
        <v>0.9817724978510503</v>
      </c>
      <c r="F12" s="18">
        <v>15734</v>
      </c>
      <c r="G12" s="17">
        <v>0.662121785969785</v>
      </c>
      <c r="H12" s="18">
        <v>60278</v>
      </c>
      <c r="I12" s="16">
        <v>0.7714695267105229</v>
      </c>
      <c r="J12" s="21">
        <v>18275</v>
      </c>
    </row>
    <row r="13" spans="1:10" ht="12.75">
      <c r="A13" s="22" t="s">
        <v>17</v>
      </c>
      <c r="B13" s="15">
        <v>264590</v>
      </c>
      <c r="C13" s="16">
        <v>1.0733308182529928</v>
      </c>
      <c r="D13" s="15">
        <v>89562</v>
      </c>
      <c r="E13" s="17">
        <v>1.1255042412818097</v>
      </c>
      <c r="F13" s="18">
        <v>36733</v>
      </c>
      <c r="G13" s="17">
        <v>0.7038186660535342</v>
      </c>
      <c r="H13" s="19">
        <v>126295</v>
      </c>
      <c r="I13" s="16">
        <v>0.8971981870622168</v>
      </c>
      <c r="J13" s="21">
        <v>18275</v>
      </c>
    </row>
    <row r="14" spans="1:10" ht="12.75">
      <c r="A14" s="22" t="s">
        <v>18</v>
      </c>
      <c r="B14" s="15">
        <v>40124</v>
      </c>
      <c r="C14" s="16">
        <v>0.9376518975509441</v>
      </c>
      <c r="D14" s="15">
        <v>15612</v>
      </c>
      <c r="E14" s="17">
        <v>1.251864325234544</v>
      </c>
      <c r="F14" s="18">
        <v>936</v>
      </c>
      <c r="G14" s="17">
        <v>0.10852173913043478</v>
      </c>
      <c r="H14" s="19">
        <v>16548</v>
      </c>
      <c r="I14" s="16">
        <v>0.7844141069397043</v>
      </c>
      <c r="J14" s="21">
        <v>19335</v>
      </c>
    </row>
    <row r="15" spans="1:10" ht="12.75">
      <c r="A15" s="22" t="s">
        <v>19</v>
      </c>
      <c r="B15" s="15">
        <v>45218</v>
      </c>
      <c r="C15" s="16">
        <v>1.0465433841738607</v>
      </c>
      <c r="D15" s="15">
        <v>12821</v>
      </c>
      <c r="E15" s="17">
        <v>0.9128515485938056</v>
      </c>
      <c r="F15" s="18">
        <v>5264</v>
      </c>
      <c r="G15" s="17">
        <v>0.9127796081151378</v>
      </c>
      <c r="H15" s="19">
        <v>18085</v>
      </c>
      <c r="I15" s="16">
        <v>0.9128306077124975</v>
      </c>
      <c r="J15" s="21">
        <v>24332</v>
      </c>
    </row>
    <row r="16" spans="1:10" ht="12.75">
      <c r="A16" s="22" t="s">
        <v>20</v>
      </c>
      <c r="B16" s="15">
        <v>46075</v>
      </c>
      <c r="C16" s="16">
        <v>1.0734838424081452</v>
      </c>
      <c r="D16" s="15">
        <v>16735</v>
      </c>
      <c r="E16" s="17">
        <v>1.0232344848670132</v>
      </c>
      <c r="F16" s="18">
        <v>6012</v>
      </c>
      <c r="G16" s="17">
        <v>1.0349457737992769</v>
      </c>
      <c r="H16" s="19">
        <v>22747</v>
      </c>
      <c r="I16" s="16">
        <v>1.0263039162606027</v>
      </c>
      <c r="J16" s="21">
        <v>23375</v>
      </c>
    </row>
    <row r="17" spans="1:10" ht="12.75">
      <c r="A17" s="22" t="s">
        <v>21</v>
      </c>
      <c r="B17" s="15">
        <v>131417</v>
      </c>
      <c r="C17" s="16">
        <v>1.019368600682594</v>
      </c>
      <c r="D17" s="15">
        <v>45168</v>
      </c>
      <c r="E17" s="17">
        <v>1.0535793426792004</v>
      </c>
      <c r="F17" s="18">
        <v>12212</v>
      </c>
      <c r="G17" s="17">
        <v>0.6045245284886887</v>
      </c>
      <c r="H17" s="19">
        <v>57380</v>
      </c>
      <c r="I17" s="16">
        <v>0.909753932014206</v>
      </c>
      <c r="J17" s="21">
        <v>23375</v>
      </c>
    </row>
    <row r="18" spans="1:10" ht="12.75">
      <c r="A18" s="22" t="s">
        <v>22</v>
      </c>
      <c r="B18" s="15">
        <v>37334</v>
      </c>
      <c r="C18" s="16">
        <v>1.1678553553553555</v>
      </c>
      <c r="D18" s="15">
        <v>16488</v>
      </c>
      <c r="E18" s="17">
        <v>1.2057920140412461</v>
      </c>
      <c r="F18" s="18">
        <v>1846</v>
      </c>
      <c r="G18" s="17">
        <v>0.6328419609187521</v>
      </c>
      <c r="H18" s="19">
        <v>18334</v>
      </c>
      <c r="I18" s="16">
        <v>1.1050569585920078</v>
      </c>
      <c r="J18" s="21">
        <v>18079</v>
      </c>
    </row>
    <row r="19" spans="1:10" ht="12.75">
      <c r="A19" s="22" t="s">
        <v>23</v>
      </c>
      <c r="B19" s="15">
        <v>40457</v>
      </c>
      <c r="C19" s="16">
        <v>1.0550788890337723</v>
      </c>
      <c r="D19" s="15">
        <v>15194</v>
      </c>
      <c r="E19" s="17">
        <v>1.1210802036449494</v>
      </c>
      <c r="F19" s="18">
        <v>2711</v>
      </c>
      <c r="G19" s="17">
        <v>0.9100369251426653</v>
      </c>
      <c r="H19" s="19">
        <v>17905</v>
      </c>
      <c r="I19" s="20">
        <v>1.0830510525042343</v>
      </c>
      <c r="J19" s="21">
        <v>17787</v>
      </c>
    </row>
    <row r="20" spans="1:10" ht="12.75">
      <c r="A20" s="22" t="s">
        <v>24</v>
      </c>
      <c r="B20" s="15">
        <v>46763</v>
      </c>
      <c r="C20" s="16">
        <v>0.9751840343669843</v>
      </c>
      <c r="D20" s="15">
        <v>16225</v>
      </c>
      <c r="E20" s="32">
        <v>1.0717352533192417</v>
      </c>
      <c r="F20" s="18">
        <v>4947</v>
      </c>
      <c r="G20" s="32">
        <v>0.9212290502793297</v>
      </c>
      <c r="H20" s="19">
        <v>21172</v>
      </c>
      <c r="I20" s="16">
        <v>1.0323272709542153</v>
      </c>
      <c r="J20" s="21">
        <v>19909</v>
      </c>
    </row>
    <row r="21" spans="1:10" ht="12.75">
      <c r="A21" s="22" t="s">
        <v>25</v>
      </c>
      <c r="B21" s="15">
        <v>124554</v>
      </c>
      <c r="C21" s="16">
        <v>1.0531682816701333</v>
      </c>
      <c r="D21" s="15">
        <v>47907</v>
      </c>
      <c r="E21" s="17">
        <v>1.1307888401076336</v>
      </c>
      <c r="F21" s="18">
        <v>9504</v>
      </c>
      <c r="G21" s="17">
        <v>0.8436002130303568</v>
      </c>
      <c r="H21" s="18">
        <v>57411</v>
      </c>
      <c r="I21" s="20">
        <v>1.0704616646778042</v>
      </c>
      <c r="J21" s="21">
        <v>19909</v>
      </c>
    </row>
    <row r="22" spans="1:10" ht="12.75">
      <c r="A22" s="22" t="s">
        <v>26</v>
      </c>
      <c r="B22" s="15">
        <v>255971</v>
      </c>
      <c r="C22" s="16">
        <v>1.0355400386753295</v>
      </c>
      <c r="D22" s="15">
        <v>93075</v>
      </c>
      <c r="E22" s="17">
        <v>1.0919553714936001</v>
      </c>
      <c r="F22" s="18">
        <v>21716</v>
      </c>
      <c r="G22" s="17">
        <v>0.6901198080528808</v>
      </c>
      <c r="H22" s="18">
        <v>114791</v>
      </c>
      <c r="I22" s="20">
        <v>0.9836081025500412</v>
      </c>
      <c r="J22" s="21">
        <v>19909</v>
      </c>
    </row>
    <row r="23" spans="1:10" ht="13.5" thickBot="1">
      <c r="A23" s="23" t="s">
        <v>72</v>
      </c>
      <c r="B23" s="24">
        <v>520561</v>
      </c>
      <c r="C23" s="25">
        <v>1.0544096706697805</v>
      </c>
      <c r="D23" s="24">
        <v>182637</v>
      </c>
      <c r="E23" s="26">
        <v>1.1081535325097687</v>
      </c>
      <c r="F23" s="27">
        <v>58449</v>
      </c>
      <c r="G23" s="26">
        <v>0.6986659972746181</v>
      </c>
      <c r="H23" s="27">
        <v>241086</v>
      </c>
      <c r="I23" s="28">
        <v>0.9363654017943838</v>
      </c>
      <c r="J23" s="29">
        <v>19909</v>
      </c>
    </row>
    <row r="24" spans="5:10" ht="12.75">
      <c r="E24" s="30"/>
      <c r="F24" s="30"/>
      <c r="G24" s="30"/>
      <c r="J24" s="1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1" width="10.25390625" style="0" bestFit="1" customWidth="1"/>
  </cols>
  <sheetData>
    <row r="1" spans="1:10" ht="13.5" thickBot="1">
      <c r="A1" s="124" t="s">
        <v>29</v>
      </c>
      <c r="B1" s="125"/>
      <c r="C1" s="125"/>
      <c r="D1" s="125"/>
      <c r="E1" s="125"/>
      <c r="F1" s="125"/>
      <c r="G1" s="125"/>
      <c r="H1" s="125"/>
      <c r="I1" s="125"/>
      <c r="J1" s="1" t="s">
        <v>1</v>
      </c>
    </row>
    <row r="2" spans="1:10" ht="13.5" thickBot="1">
      <c r="A2" s="126"/>
      <c r="B2" s="128" t="s">
        <v>2</v>
      </c>
      <c r="C2" s="130" t="s">
        <v>3</v>
      </c>
      <c r="D2" s="132" t="s">
        <v>4</v>
      </c>
      <c r="E2" s="133"/>
      <c r="F2" s="133"/>
      <c r="G2" s="133"/>
      <c r="H2" s="133"/>
      <c r="I2" s="134"/>
      <c r="J2" s="122" t="s">
        <v>5</v>
      </c>
    </row>
    <row r="3" spans="1:10" ht="13.5" thickBot="1">
      <c r="A3" s="127"/>
      <c r="B3" s="129"/>
      <c r="C3" s="131"/>
      <c r="D3" s="2" t="s">
        <v>6</v>
      </c>
      <c r="E3" s="3" t="s">
        <v>3</v>
      </c>
      <c r="F3" s="3" t="s">
        <v>7</v>
      </c>
      <c r="G3" s="3" t="s">
        <v>3</v>
      </c>
      <c r="H3" s="4" t="s">
        <v>8</v>
      </c>
      <c r="I3" s="5" t="s">
        <v>3</v>
      </c>
      <c r="J3" s="123"/>
    </row>
    <row r="4" spans="1:10" ht="12.75">
      <c r="A4" s="6" t="s">
        <v>30</v>
      </c>
      <c r="B4" s="7">
        <v>489275</v>
      </c>
      <c r="C4" s="8">
        <v>1.0021732273142516</v>
      </c>
      <c r="D4" s="7">
        <v>143548</v>
      </c>
      <c r="E4" s="9">
        <v>0.928164078159552</v>
      </c>
      <c r="F4" s="10">
        <v>95357</v>
      </c>
      <c r="G4" s="9">
        <v>1.1205287896592244</v>
      </c>
      <c r="H4" s="11">
        <v>238905</v>
      </c>
      <c r="I4" s="12">
        <v>0.996442245931314</v>
      </c>
      <c r="J4" s="13"/>
    </row>
    <row r="5" spans="1:10" ht="12.75">
      <c r="A5" s="14">
        <v>37257</v>
      </c>
      <c r="B5" s="15">
        <v>40051</v>
      </c>
      <c r="C5" s="16">
        <v>0.9051687120030737</v>
      </c>
      <c r="D5" s="15">
        <v>9790</v>
      </c>
      <c r="E5" s="17">
        <v>0.8111019055509527</v>
      </c>
      <c r="F5" s="18">
        <v>5391</v>
      </c>
      <c r="G5" s="17">
        <v>0.745643153526971</v>
      </c>
      <c r="H5" s="31">
        <v>15181</v>
      </c>
      <c r="I5" s="16">
        <v>0.786580310880829</v>
      </c>
      <c r="J5" s="21">
        <v>35380</v>
      </c>
    </row>
    <row r="6" spans="1:10" ht="12.75">
      <c r="A6" s="22" t="s">
        <v>10</v>
      </c>
      <c r="B6" s="15">
        <v>34037</v>
      </c>
      <c r="C6" s="16">
        <v>0.813620500071712</v>
      </c>
      <c r="D6" s="15">
        <v>11547</v>
      </c>
      <c r="E6" s="17">
        <v>1.0167297701857885</v>
      </c>
      <c r="F6" s="18">
        <v>8391</v>
      </c>
      <c r="G6" s="17">
        <v>1.0483508245877062</v>
      </c>
      <c r="H6" s="19">
        <v>19938</v>
      </c>
      <c r="I6" s="20">
        <v>1.0298021796394814</v>
      </c>
      <c r="J6" s="21">
        <v>30448</v>
      </c>
    </row>
    <row r="7" spans="1:10" ht="12.75">
      <c r="A7" s="22" t="s">
        <v>11</v>
      </c>
      <c r="B7" s="15">
        <v>42403</v>
      </c>
      <c r="C7" s="16">
        <v>0.889156828618759</v>
      </c>
      <c r="D7" s="15">
        <v>12867</v>
      </c>
      <c r="E7" s="17">
        <v>1.0969309462915602</v>
      </c>
      <c r="F7" s="18">
        <v>14646</v>
      </c>
      <c r="G7" s="17">
        <v>1.1112291350531107</v>
      </c>
      <c r="H7" s="19">
        <v>27513</v>
      </c>
      <c r="I7" s="20">
        <v>1.104496186270574</v>
      </c>
      <c r="J7" s="21">
        <v>28573</v>
      </c>
    </row>
    <row r="8" spans="1:10" ht="12.75">
      <c r="A8" s="22" t="s">
        <v>12</v>
      </c>
      <c r="B8" s="15">
        <v>116491</v>
      </c>
      <c r="C8" s="16">
        <v>0.8708305300142035</v>
      </c>
      <c r="D8" s="15">
        <v>34204</v>
      </c>
      <c r="E8" s="17">
        <v>0.9728930227266263</v>
      </c>
      <c r="F8" s="18">
        <v>28428</v>
      </c>
      <c r="G8" s="17">
        <v>1.0004927148588725</v>
      </c>
      <c r="H8" s="18">
        <v>62632</v>
      </c>
      <c r="I8" s="20">
        <v>0.9852291139041387</v>
      </c>
      <c r="J8" s="21">
        <v>28573</v>
      </c>
    </row>
    <row r="9" spans="1:10" ht="12.75">
      <c r="A9" s="22" t="s">
        <v>13</v>
      </c>
      <c r="B9" s="15">
        <v>45523</v>
      </c>
      <c r="C9" s="16">
        <v>1.0450162986088793</v>
      </c>
      <c r="D9" s="15">
        <v>15132</v>
      </c>
      <c r="E9" s="17">
        <v>1.3451862387767801</v>
      </c>
      <c r="F9" s="18">
        <v>1004</v>
      </c>
      <c r="G9" s="17">
        <v>0.13948318977493748</v>
      </c>
      <c r="H9" s="19">
        <v>25136</v>
      </c>
      <c r="I9" s="20">
        <v>1.3626063858621997</v>
      </c>
      <c r="J9" s="21">
        <v>25004</v>
      </c>
    </row>
    <row r="10" spans="1:10" ht="12.75">
      <c r="A10" s="22" t="s">
        <v>14</v>
      </c>
      <c r="B10" s="15">
        <v>42604</v>
      </c>
      <c r="C10" s="16">
        <v>0.9731384193695751</v>
      </c>
      <c r="D10" s="15">
        <v>15040</v>
      </c>
      <c r="E10" s="17">
        <v>1.2325848221603015</v>
      </c>
      <c r="F10" s="18">
        <v>15203</v>
      </c>
      <c r="G10" s="17">
        <v>1.8796983184965381</v>
      </c>
      <c r="H10" s="19">
        <v>30243</v>
      </c>
      <c r="I10" s="20">
        <v>1.4905372104484969</v>
      </c>
      <c r="J10" s="21">
        <v>16288</v>
      </c>
    </row>
    <row r="11" spans="1:10" ht="12.75">
      <c r="A11" s="22" t="s">
        <v>15</v>
      </c>
      <c r="B11" s="15">
        <v>41895</v>
      </c>
      <c r="C11" s="16">
        <v>1.1056423519476406</v>
      </c>
      <c r="D11" s="15">
        <v>15199</v>
      </c>
      <c r="E11" s="17">
        <v>1.1612040644816257</v>
      </c>
      <c r="F11" s="18">
        <v>7556</v>
      </c>
      <c r="G11" s="17">
        <v>0.8806526806526807</v>
      </c>
      <c r="H11" s="19">
        <v>22755</v>
      </c>
      <c r="I11" s="20">
        <v>1.0501176796345009</v>
      </c>
      <c r="J11" s="21">
        <v>14757</v>
      </c>
    </row>
    <row r="12" spans="1:10" ht="12.75">
      <c r="A12" s="22" t="s">
        <v>16</v>
      </c>
      <c r="B12" s="15">
        <v>130022</v>
      </c>
      <c r="C12" s="16">
        <v>1.0382324288931122</v>
      </c>
      <c r="D12" s="15">
        <v>45371</v>
      </c>
      <c r="E12" s="17">
        <v>1.2416803503010398</v>
      </c>
      <c r="F12" s="18">
        <v>23763</v>
      </c>
      <c r="G12" s="17">
        <v>0.9956842369898601</v>
      </c>
      <c r="H12" s="18">
        <v>78134</v>
      </c>
      <c r="I12" s="20">
        <v>1.2934807800549615</v>
      </c>
      <c r="J12" s="21">
        <v>14757</v>
      </c>
    </row>
    <row r="13" spans="1:10" ht="12.75">
      <c r="A13" s="22" t="s">
        <v>17</v>
      </c>
      <c r="B13" s="15">
        <v>246513</v>
      </c>
      <c r="C13" s="16">
        <v>0.9517729455915739</v>
      </c>
      <c r="D13" s="15">
        <v>79575</v>
      </c>
      <c r="E13" s="17">
        <v>1.109879074438261</v>
      </c>
      <c r="F13" s="18">
        <v>52191</v>
      </c>
      <c r="G13" s="17">
        <v>0.9982976281560826</v>
      </c>
      <c r="H13" s="19">
        <v>140766</v>
      </c>
      <c r="I13" s="20">
        <v>1.1354202795679844</v>
      </c>
      <c r="J13" s="21">
        <v>14757</v>
      </c>
    </row>
    <row r="14" spans="1:10" ht="12.75">
      <c r="A14" s="22" t="s">
        <v>18</v>
      </c>
      <c r="B14" s="15">
        <v>42792</v>
      </c>
      <c r="C14" s="16">
        <v>1.0849073346347895</v>
      </c>
      <c r="D14" s="15">
        <v>12471</v>
      </c>
      <c r="E14" s="17">
        <v>1.1175732592526213</v>
      </c>
      <c r="F14" s="18">
        <v>8625</v>
      </c>
      <c r="G14" s="17">
        <v>1.4579107505070994</v>
      </c>
      <c r="H14" s="19">
        <v>21096</v>
      </c>
      <c r="I14" s="20">
        <v>1.2354904831625182</v>
      </c>
      <c r="J14" s="21">
        <v>14757</v>
      </c>
    </row>
    <row r="15" spans="1:10" ht="12.75">
      <c r="A15" s="22" t="s">
        <v>19</v>
      </c>
      <c r="B15" s="15">
        <v>43207</v>
      </c>
      <c r="C15" s="16">
        <v>1.164295338183778</v>
      </c>
      <c r="D15" s="15">
        <v>14045</v>
      </c>
      <c r="E15" s="17">
        <v>1.1037328094302554</v>
      </c>
      <c r="F15" s="18">
        <v>5767</v>
      </c>
      <c r="G15" s="17">
        <v>0.6314464031533997</v>
      </c>
      <c r="H15" s="19">
        <v>19812</v>
      </c>
      <c r="I15" s="20">
        <v>0.9063958276146034</v>
      </c>
      <c r="J15" s="21">
        <v>17809</v>
      </c>
    </row>
    <row r="16" spans="1:10" ht="12.75">
      <c r="A16" s="22" t="s">
        <v>20</v>
      </c>
      <c r="B16" s="15">
        <v>42921</v>
      </c>
      <c r="C16" s="16">
        <v>1.1486645613659476</v>
      </c>
      <c r="D16" s="15">
        <v>16355</v>
      </c>
      <c r="E16" s="17">
        <v>1.2309950323648953</v>
      </c>
      <c r="F16" s="18">
        <v>5809</v>
      </c>
      <c r="G16" s="17">
        <v>0.7434092654210391</v>
      </c>
      <c r="H16" s="19">
        <v>22164</v>
      </c>
      <c r="I16" s="20">
        <v>1.0504265402843602</v>
      </c>
      <c r="J16" s="21">
        <v>18070</v>
      </c>
    </row>
    <row r="17" spans="1:10" ht="12.75">
      <c r="A17" s="22" t="s">
        <v>21</v>
      </c>
      <c r="B17" s="15">
        <v>128920</v>
      </c>
      <c r="C17" s="16">
        <v>1.1316812823146272</v>
      </c>
      <c r="D17" s="15">
        <v>42871</v>
      </c>
      <c r="E17" s="17">
        <v>1.1533763788001077</v>
      </c>
      <c r="F17" s="18">
        <v>20201</v>
      </c>
      <c r="G17" s="17">
        <v>0.8835673358701832</v>
      </c>
      <c r="H17" s="19">
        <v>63072</v>
      </c>
      <c r="I17" s="20">
        <v>1.0506221578132027</v>
      </c>
      <c r="J17" s="21">
        <v>18070</v>
      </c>
    </row>
    <row r="18" spans="1:10" ht="12.75">
      <c r="A18" s="22" t="s">
        <v>22</v>
      </c>
      <c r="B18" s="15">
        <v>31968</v>
      </c>
      <c r="C18" s="16">
        <v>0.9903345724907063</v>
      </c>
      <c r="D18" s="15">
        <v>13674</v>
      </c>
      <c r="E18" s="17">
        <v>1.1531455557429584</v>
      </c>
      <c r="F18" s="18">
        <v>2917</v>
      </c>
      <c r="G18" s="17">
        <v>0.5199643493761141</v>
      </c>
      <c r="H18" s="19">
        <v>16591</v>
      </c>
      <c r="I18" s="20">
        <v>0.949793908861919</v>
      </c>
      <c r="J18" s="21">
        <v>10569</v>
      </c>
    </row>
    <row r="19" spans="1:10" ht="12.75">
      <c r="A19" s="22" t="s">
        <v>23</v>
      </c>
      <c r="B19" s="15">
        <v>38345</v>
      </c>
      <c r="C19" s="16">
        <v>0.9731986497804624</v>
      </c>
      <c r="D19" s="15">
        <v>13553</v>
      </c>
      <c r="E19" s="17">
        <v>1.2167160427327408</v>
      </c>
      <c r="F19" s="18">
        <v>2979</v>
      </c>
      <c r="G19" s="17">
        <v>0.3817762399077278</v>
      </c>
      <c r="H19" s="19">
        <v>16532</v>
      </c>
      <c r="I19" s="20">
        <v>0.8727695069158484</v>
      </c>
      <c r="J19" s="21">
        <v>11214</v>
      </c>
    </row>
    <row r="20" spans="1:10" ht="12.75">
      <c r="A20" s="22" t="s">
        <v>24</v>
      </c>
      <c r="B20" s="15">
        <v>47953</v>
      </c>
      <c r="C20" s="16">
        <v>1.0734704842067562</v>
      </c>
      <c r="D20" s="15">
        <v>15139</v>
      </c>
      <c r="E20" s="32">
        <v>1.295703526189661</v>
      </c>
      <c r="F20" s="18">
        <v>5370</v>
      </c>
      <c r="G20" s="32">
        <v>0.7895897662108513</v>
      </c>
      <c r="H20" s="19">
        <v>20509</v>
      </c>
      <c r="I20" s="16">
        <v>1.1094941844738977</v>
      </c>
      <c r="J20" s="21">
        <v>15072</v>
      </c>
    </row>
    <row r="21" spans="1:10" ht="12.75">
      <c r="A21" s="22" t="s">
        <v>25</v>
      </c>
      <c r="B21" s="15">
        <v>118266</v>
      </c>
      <c r="C21" s="16">
        <v>1.0164500825082508</v>
      </c>
      <c r="D21" s="15">
        <v>42366</v>
      </c>
      <c r="E21" s="17">
        <v>1.2215910729217727</v>
      </c>
      <c r="F21" s="18">
        <v>11266</v>
      </c>
      <c r="G21" s="17">
        <v>0.5573364994558226</v>
      </c>
      <c r="H21" s="18">
        <v>53632</v>
      </c>
      <c r="I21" s="20">
        <v>0.9769924401129428</v>
      </c>
      <c r="J21" s="21">
        <v>15072</v>
      </c>
    </row>
    <row r="22" spans="1:10" ht="12.75">
      <c r="A22" s="22" t="s">
        <v>26</v>
      </c>
      <c r="B22" s="15">
        <v>247186</v>
      </c>
      <c r="C22" s="16">
        <v>1.0734569268383773</v>
      </c>
      <c r="D22" s="15">
        <v>85237</v>
      </c>
      <c r="E22" s="17">
        <v>1.1863022087375263</v>
      </c>
      <c r="F22" s="18">
        <v>31467</v>
      </c>
      <c r="G22" s="17">
        <v>0.7304826241381712</v>
      </c>
      <c r="H22" s="18">
        <v>116704</v>
      </c>
      <c r="I22" s="20">
        <v>1.0154531532785744</v>
      </c>
      <c r="J22" s="21">
        <v>15072</v>
      </c>
    </row>
    <row r="23" spans="1:10" ht="13.5" thickBot="1">
      <c r="A23" s="23" t="s">
        <v>31</v>
      </c>
      <c r="B23" s="24">
        <v>493699</v>
      </c>
      <c r="C23" s="25">
        <v>1.0090419498237189</v>
      </c>
      <c r="D23" s="24">
        <v>164812</v>
      </c>
      <c r="E23" s="26">
        <v>1.1481316354111517</v>
      </c>
      <c r="F23" s="27">
        <v>83658</v>
      </c>
      <c r="G23" s="26">
        <v>0.8773136738781631</v>
      </c>
      <c r="H23" s="27">
        <v>257470</v>
      </c>
      <c r="I23" s="28">
        <v>1.0777087126682154</v>
      </c>
      <c r="J23" s="29">
        <v>15072</v>
      </c>
    </row>
    <row r="24" spans="5:10" ht="12.75">
      <c r="E24" s="30"/>
      <c r="F24" s="30"/>
      <c r="G24" s="30"/>
      <c r="J24" s="1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40" sqref="C40"/>
    </sheetView>
  </sheetViews>
  <sheetFormatPr defaultColWidth="9.00390625" defaultRowHeight="13.5"/>
  <cols>
    <col min="1" max="1" width="10.25390625" style="0" bestFit="1" customWidth="1"/>
  </cols>
  <sheetData>
    <row r="1" spans="1:10" ht="13.5" thickBo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" t="s">
        <v>1</v>
      </c>
    </row>
    <row r="2" spans="1:10" ht="13.5" thickBot="1">
      <c r="A2" s="126"/>
      <c r="B2" s="128" t="s">
        <v>2</v>
      </c>
      <c r="C2" s="130" t="s">
        <v>3</v>
      </c>
      <c r="D2" s="132" t="s">
        <v>4</v>
      </c>
      <c r="E2" s="133"/>
      <c r="F2" s="133"/>
      <c r="G2" s="133"/>
      <c r="H2" s="133"/>
      <c r="I2" s="134"/>
      <c r="J2" s="122" t="s">
        <v>5</v>
      </c>
    </row>
    <row r="3" spans="1:10" ht="13.5" thickBot="1">
      <c r="A3" s="127"/>
      <c r="B3" s="129"/>
      <c r="C3" s="131"/>
      <c r="D3" s="2" t="s">
        <v>6</v>
      </c>
      <c r="E3" s="3" t="s">
        <v>3</v>
      </c>
      <c r="F3" s="3" t="s">
        <v>7</v>
      </c>
      <c r="G3" s="3" t="s">
        <v>3</v>
      </c>
      <c r="H3" s="4" t="s">
        <v>8</v>
      </c>
      <c r="I3" s="5" t="s">
        <v>3</v>
      </c>
      <c r="J3" s="123"/>
    </row>
    <row r="4" spans="1:10" ht="12.75">
      <c r="A4" s="6" t="s">
        <v>9</v>
      </c>
      <c r="B4" s="7">
        <v>488214</v>
      </c>
      <c r="C4" s="8">
        <v>1.131906704998609</v>
      </c>
      <c r="D4" s="7">
        <v>154658</v>
      </c>
      <c r="E4" s="9">
        <v>1.2382645177303262</v>
      </c>
      <c r="F4" s="10">
        <v>85100</v>
      </c>
      <c r="G4" s="9">
        <v>0.9773969770753893</v>
      </c>
      <c r="H4" s="11">
        <v>239758</v>
      </c>
      <c r="I4" s="12">
        <v>1.1311100312784537</v>
      </c>
      <c r="J4" s="13"/>
    </row>
    <row r="5" spans="1:10" ht="12.75">
      <c r="A5" s="14">
        <v>36892</v>
      </c>
      <c r="B5" s="15">
        <v>44247</v>
      </c>
      <c r="C5" s="16">
        <v>1.033277287375648</v>
      </c>
      <c r="D5" s="15">
        <v>12070</v>
      </c>
      <c r="E5" s="17">
        <v>1.0587719298245615</v>
      </c>
      <c r="F5" s="18">
        <v>7230</v>
      </c>
      <c r="G5" s="17">
        <v>0.9702093397745571</v>
      </c>
      <c r="H5" s="19">
        <v>19300</v>
      </c>
      <c r="I5" s="20">
        <v>1.0237640568639932</v>
      </c>
      <c r="J5" s="21">
        <v>20568</v>
      </c>
    </row>
    <row r="6" spans="1:10" ht="12.75">
      <c r="A6" s="22" t="s">
        <v>10</v>
      </c>
      <c r="B6" s="15">
        <v>41834</v>
      </c>
      <c r="C6" s="16">
        <v>1.0340616966580978</v>
      </c>
      <c r="D6" s="15">
        <v>11357</v>
      </c>
      <c r="E6" s="17">
        <v>0.8750963168438897</v>
      </c>
      <c r="F6" s="18">
        <v>8004</v>
      </c>
      <c r="G6" s="17">
        <v>1.2504296203718168</v>
      </c>
      <c r="H6" s="19">
        <v>19361</v>
      </c>
      <c r="I6" s="20">
        <v>0.9990711595025543</v>
      </c>
      <c r="J6" s="21">
        <v>24566</v>
      </c>
    </row>
    <row r="7" spans="1:10" ht="12.75">
      <c r="A7" s="22" t="s">
        <v>11</v>
      </c>
      <c r="B7" s="15">
        <v>47689</v>
      </c>
      <c r="C7" s="16">
        <v>1.082487799341732</v>
      </c>
      <c r="D7" s="15">
        <v>11730</v>
      </c>
      <c r="E7" s="17">
        <v>1.059429190751445</v>
      </c>
      <c r="F7" s="18">
        <v>13180</v>
      </c>
      <c r="G7" s="17">
        <v>1.2651180648876943</v>
      </c>
      <c r="H7" s="19">
        <v>24910</v>
      </c>
      <c r="I7" s="20">
        <v>1.1591437878082829</v>
      </c>
      <c r="J7" s="21">
        <v>29642</v>
      </c>
    </row>
    <row r="8" spans="1:10" ht="12.75">
      <c r="A8" s="22" t="s">
        <v>12</v>
      </c>
      <c r="B8" s="15">
        <v>133770</v>
      </c>
      <c r="C8" s="16">
        <v>1.0505524883572994</v>
      </c>
      <c r="D8" s="15">
        <v>35157</v>
      </c>
      <c r="E8" s="17">
        <v>0.9917348377997179</v>
      </c>
      <c r="F8" s="18">
        <v>28414</v>
      </c>
      <c r="G8" s="17">
        <v>1.1706975402744015</v>
      </c>
      <c r="H8" s="19">
        <v>63571</v>
      </c>
      <c r="I8" s="20">
        <v>1.0644664355921702</v>
      </c>
      <c r="J8" s="21"/>
    </row>
    <row r="9" spans="1:10" ht="12.75">
      <c r="A9" s="22" t="s">
        <v>13</v>
      </c>
      <c r="B9" s="15">
        <v>43562</v>
      </c>
      <c r="C9" s="16">
        <v>1.1816628238166282</v>
      </c>
      <c r="D9" s="15">
        <v>11249</v>
      </c>
      <c r="E9" s="17">
        <v>1.1115612648221345</v>
      </c>
      <c r="F9" s="18">
        <v>7198</v>
      </c>
      <c r="G9" s="17">
        <v>0.9749424353243938</v>
      </c>
      <c r="H9" s="19">
        <v>18447</v>
      </c>
      <c r="I9" s="20">
        <v>1.0539336113809061</v>
      </c>
      <c r="J9" s="21">
        <v>34294</v>
      </c>
    </row>
    <row r="10" spans="1:10" ht="12.75">
      <c r="A10" s="22" t="s">
        <v>14</v>
      </c>
      <c r="B10" s="15">
        <v>43780</v>
      </c>
      <c r="C10" s="16">
        <v>1.0910631510741164</v>
      </c>
      <c r="D10" s="15">
        <v>12202</v>
      </c>
      <c r="E10" s="17">
        <v>1.1159685385037497</v>
      </c>
      <c r="F10" s="18">
        <v>8088</v>
      </c>
      <c r="G10" s="17">
        <v>1.0825859991968947</v>
      </c>
      <c r="H10" s="19">
        <v>20290</v>
      </c>
      <c r="I10" s="20">
        <v>1.102417821244227</v>
      </c>
      <c r="J10" s="21">
        <v>37031</v>
      </c>
    </row>
    <row r="11" spans="1:10" ht="12.75">
      <c r="A11" s="22" t="s">
        <v>15</v>
      </c>
      <c r="B11" s="15">
        <v>37892</v>
      </c>
      <c r="C11" s="16">
        <v>0.9884697657432044</v>
      </c>
      <c r="D11" s="15">
        <v>13089</v>
      </c>
      <c r="E11" s="17">
        <v>1.084424192212096</v>
      </c>
      <c r="F11" s="18">
        <v>8580</v>
      </c>
      <c r="G11" s="17">
        <v>1.3206095120824997</v>
      </c>
      <c r="H11" s="19">
        <v>21669</v>
      </c>
      <c r="I11" s="20">
        <v>1.1670706091452576</v>
      </c>
      <c r="J11" s="21">
        <v>33006</v>
      </c>
    </row>
    <row r="12" spans="1:10" ht="12.75">
      <c r="A12" s="22" t="s">
        <v>16</v>
      </c>
      <c r="B12" s="15">
        <v>125234</v>
      </c>
      <c r="C12" s="16">
        <v>1.0859223932365056</v>
      </c>
      <c r="D12" s="15">
        <v>36540</v>
      </c>
      <c r="E12" s="17">
        <v>1.10312764158918</v>
      </c>
      <c r="F12" s="18">
        <v>23866</v>
      </c>
      <c r="G12" s="17">
        <v>1.1177930776076062</v>
      </c>
      <c r="H12" s="19">
        <v>60406</v>
      </c>
      <c r="I12" s="20">
        <v>1.1088756310234051</v>
      </c>
      <c r="J12" s="21"/>
    </row>
    <row r="13" spans="1:10" ht="12.75">
      <c r="A13" s="22" t="s">
        <v>17</v>
      </c>
      <c r="B13" s="15">
        <v>259004</v>
      </c>
      <c r="C13" s="16">
        <v>1.0673622959061724</v>
      </c>
      <c r="D13" s="15">
        <v>71697</v>
      </c>
      <c r="E13" s="17">
        <v>1.0455420421734185</v>
      </c>
      <c r="F13" s="18">
        <v>52280</v>
      </c>
      <c r="G13" s="17">
        <v>1.1459383630704485</v>
      </c>
      <c r="H13" s="19">
        <v>123977</v>
      </c>
      <c r="I13" s="20">
        <v>1.0856509860240289</v>
      </c>
      <c r="J13" s="21"/>
    </row>
    <row r="14" spans="1:10" ht="12.75">
      <c r="A14" s="22" t="s">
        <v>18</v>
      </c>
      <c r="B14" s="15">
        <v>39443</v>
      </c>
      <c r="C14" s="16">
        <v>0.9648955428347766</v>
      </c>
      <c r="D14" s="15">
        <v>11159</v>
      </c>
      <c r="E14" s="17">
        <v>0.872683193868773</v>
      </c>
      <c r="F14" s="18">
        <v>5916</v>
      </c>
      <c r="G14" s="17">
        <v>1.184621545855026</v>
      </c>
      <c r="H14" s="19">
        <v>17075</v>
      </c>
      <c r="I14" s="20">
        <v>0.9602946965862438</v>
      </c>
      <c r="J14" s="21">
        <v>34098</v>
      </c>
    </row>
    <row r="15" spans="1:10" ht="12.75">
      <c r="A15" s="22" t="s">
        <v>19</v>
      </c>
      <c r="B15" s="15">
        <v>37110</v>
      </c>
      <c r="C15" s="16">
        <v>0.9039314074146246</v>
      </c>
      <c r="D15" s="15">
        <v>12725</v>
      </c>
      <c r="E15" s="17">
        <v>0.8900468629782472</v>
      </c>
      <c r="F15" s="18">
        <v>9133</v>
      </c>
      <c r="G15" s="17">
        <v>1.1951059931954986</v>
      </c>
      <c r="H15" s="19">
        <v>21858</v>
      </c>
      <c r="I15" s="20">
        <v>0.9963079447559141</v>
      </c>
      <c r="J15" s="21">
        <v>32315</v>
      </c>
    </row>
    <row r="16" spans="1:10" ht="12.75">
      <c r="A16" s="22" t="s">
        <v>20</v>
      </c>
      <c r="B16" s="15">
        <v>37366</v>
      </c>
      <c r="C16" s="16">
        <v>0.8301341864391718</v>
      </c>
      <c r="D16" s="15">
        <v>13286</v>
      </c>
      <c r="E16" s="17">
        <v>0.8451116341199669</v>
      </c>
      <c r="F16" s="18">
        <v>7814</v>
      </c>
      <c r="G16" s="17">
        <v>0.9201601507300989</v>
      </c>
      <c r="H16" s="19">
        <v>21100</v>
      </c>
      <c r="I16" s="20">
        <v>0.8714327014413744</v>
      </c>
      <c r="J16" s="21">
        <v>29063</v>
      </c>
    </row>
    <row r="17" spans="1:10" ht="12.75">
      <c r="A17" s="22" t="s">
        <v>21</v>
      </c>
      <c r="B17" s="15">
        <v>113919</v>
      </c>
      <c r="C17" s="16">
        <v>0.8973957020418453</v>
      </c>
      <c r="D17" s="15">
        <v>37170</v>
      </c>
      <c r="E17" s="17">
        <v>0.8683565004088307</v>
      </c>
      <c r="F17" s="18">
        <v>22863</v>
      </c>
      <c r="G17" s="17">
        <v>1.0821185157137447</v>
      </c>
      <c r="H17" s="19">
        <v>60033</v>
      </c>
      <c r="I17" s="20">
        <v>0.9389986392004129</v>
      </c>
      <c r="J17" s="21"/>
    </row>
    <row r="18" spans="1:10" ht="12.75">
      <c r="A18" s="22" t="s">
        <v>22</v>
      </c>
      <c r="B18" s="15">
        <v>32280</v>
      </c>
      <c r="C18" s="16">
        <v>1.0048561822936122</v>
      </c>
      <c r="D18" s="15">
        <v>11858</v>
      </c>
      <c r="E18" s="17">
        <v>0.7820867959372114</v>
      </c>
      <c r="F18" s="18">
        <v>5610</v>
      </c>
      <c r="G18" s="17">
        <v>1.5648535564853556</v>
      </c>
      <c r="H18" s="19">
        <v>17468</v>
      </c>
      <c r="I18" s="20">
        <v>0.9317757507867925</v>
      </c>
      <c r="J18" s="21">
        <v>22085</v>
      </c>
    </row>
    <row r="19" spans="1:10" ht="12.75">
      <c r="A19" s="22" t="s">
        <v>23</v>
      </c>
      <c r="B19" s="15">
        <v>39401</v>
      </c>
      <c r="C19" s="16">
        <v>1.0485961410512308</v>
      </c>
      <c r="D19" s="15">
        <v>11139</v>
      </c>
      <c r="E19" s="17">
        <v>0.7937718235587544</v>
      </c>
      <c r="F19" s="18">
        <v>7803</v>
      </c>
      <c r="G19" s="17">
        <v>1.4296445584463173</v>
      </c>
      <c r="H19" s="19">
        <v>18942</v>
      </c>
      <c r="I19" s="20">
        <v>0.9718331537632754</v>
      </c>
      <c r="J19" s="21">
        <v>24266</v>
      </c>
    </row>
    <row r="20" spans="1:10" ht="12.75">
      <c r="A20" s="22" t="s">
        <v>24</v>
      </c>
      <c r="B20" s="15">
        <v>44671</v>
      </c>
      <c r="C20" s="16">
        <v>0.9132745895774129</v>
      </c>
      <c r="D20" s="15">
        <v>11684</v>
      </c>
      <c r="E20" s="17">
        <v>0.8295938653791537</v>
      </c>
      <c r="F20" s="18">
        <v>6801</v>
      </c>
      <c r="G20" s="17">
        <v>0.7307403029977436</v>
      </c>
      <c r="H20" s="19">
        <v>18485</v>
      </c>
      <c r="I20" s="20">
        <v>0.7902612115771023</v>
      </c>
      <c r="J20" s="21">
        <v>29725</v>
      </c>
    </row>
    <row r="21" spans="1:10" ht="12.75">
      <c r="A21" s="22" t="s">
        <v>25</v>
      </c>
      <c r="B21" s="15">
        <v>116352</v>
      </c>
      <c r="C21" s="16">
        <v>0.9809462786227363</v>
      </c>
      <c r="D21" s="15">
        <v>34681</v>
      </c>
      <c r="E21" s="17">
        <v>0.8013355206913284</v>
      </c>
      <c r="F21" s="18">
        <v>20214</v>
      </c>
      <c r="G21" s="17">
        <v>1.1015803814713896</v>
      </c>
      <c r="H21" s="18">
        <v>54895</v>
      </c>
      <c r="I21" s="20">
        <v>0.8907332586931477</v>
      </c>
      <c r="J21" s="21"/>
    </row>
    <row r="22" spans="1:10" ht="12.75">
      <c r="A22" s="22" t="s">
        <v>26</v>
      </c>
      <c r="B22" s="15">
        <v>230271</v>
      </c>
      <c r="C22" s="16">
        <v>0.9377535063284953</v>
      </c>
      <c r="D22" s="15">
        <v>71851</v>
      </c>
      <c r="E22" s="17">
        <v>0.8346614934250267</v>
      </c>
      <c r="F22" s="18">
        <v>43077</v>
      </c>
      <c r="G22" s="17">
        <v>1.091164699326207</v>
      </c>
      <c r="H22" s="18">
        <v>114928</v>
      </c>
      <c r="I22" s="20">
        <v>0.9153087717621573</v>
      </c>
      <c r="J22" s="21"/>
    </row>
    <row r="23" spans="1:10" ht="13.5" thickBot="1">
      <c r="A23" s="23" t="s">
        <v>27</v>
      </c>
      <c r="B23" s="24">
        <v>489275</v>
      </c>
      <c r="C23" s="25">
        <v>1.0021732273142516</v>
      </c>
      <c r="D23" s="24">
        <v>143548</v>
      </c>
      <c r="E23" s="26">
        <v>0.928164078159552</v>
      </c>
      <c r="F23" s="27">
        <v>95357</v>
      </c>
      <c r="G23" s="26">
        <v>1.1205287896592244</v>
      </c>
      <c r="H23" s="27">
        <v>238905</v>
      </c>
      <c r="I23" s="28">
        <v>0.996442245931314</v>
      </c>
      <c r="J23" s="29">
        <v>29275</v>
      </c>
    </row>
    <row r="24" spans="5:10" ht="12.75">
      <c r="E24" s="30"/>
      <c r="F24" s="30"/>
      <c r="G24" s="30"/>
      <c r="J24" s="1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4" sqref="A24"/>
    </sheetView>
  </sheetViews>
  <sheetFormatPr defaultColWidth="9.00390625" defaultRowHeight="13.5"/>
  <cols>
    <col min="1" max="1" width="10.25390625" style="0" bestFit="1" customWidth="1"/>
  </cols>
  <sheetData>
    <row r="1" spans="1:10" ht="13.5" thickBot="1">
      <c r="A1" s="124" t="s">
        <v>75</v>
      </c>
      <c r="B1" s="125"/>
      <c r="C1" s="125"/>
      <c r="D1" s="125"/>
      <c r="E1" s="125"/>
      <c r="F1" s="125"/>
      <c r="G1" s="125"/>
      <c r="H1" s="125"/>
      <c r="I1" s="125"/>
      <c r="J1" s="1" t="s">
        <v>1</v>
      </c>
    </row>
    <row r="2" spans="1:10" ht="13.5" thickBot="1">
      <c r="A2" s="126"/>
      <c r="B2" s="128" t="s">
        <v>2</v>
      </c>
      <c r="C2" s="130" t="s">
        <v>3</v>
      </c>
      <c r="D2" s="132" t="s">
        <v>4</v>
      </c>
      <c r="E2" s="133"/>
      <c r="F2" s="133"/>
      <c r="G2" s="133"/>
      <c r="H2" s="133"/>
      <c r="I2" s="134"/>
      <c r="J2" s="122" t="s">
        <v>5</v>
      </c>
    </row>
    <row r="3" spans="1:10" ht="13.5" thickBot="1">
      <c r="A3" s="127"/>
      <c r="B3" s="129"/>
      <c r="C3" s="131"/>
      <c r="D3" s="2" t="s">
        <v>6</v>
      </c>
      <c r="E3" s="3" t="s">
        <v>3</v>
      </c>
      <c r="F3" s="3" t="s">
        <v>7</v>
      </c>
      <c r="G3" s="3" t="s">
        <v>3</v>
      </c>
      <c r="H3" s="4" t="s">
        <v>8</v>
      </c>
      <c r="I3" s="5" t="s">
        <v>3</v>
      </c>
      <c r="J3" s="123"/>
    </row>
    <row r="4" spans="1:10" ht="12.75">
      <c r="A4" s="6" t="s">
        <v>76</v>
      </c>
      <c r="B4" s="7">
        <v>431320</v>
      </c>
      <c r="C4" s="8">
        <v>1.0145387743773213</v>
      </c>
      <c r="D4" s="7">
        <v>124899</v>
      </c>
      <c r="E4" s="9">
        <v>1.0886816299847462</v>
      </c>
      <c r="F4" s="10">
        <v>87068</v>
      </c>
      <c r="G4" s="9">
        <v>0.9225455084871474</v>
      </c>
      <c r="H4" s="11">
        <v>211967</v>
      </c>
      <c r="I4" s="12">
        <v>1.0136965992836067</v>
      </c>
      <c r="J4" s="13"/>
    </row>
    <row r="5" spans="1:10" ht="12.75">
      <c r="A5" s="14">
        <v>36526</v>
      </c>
      <c r="B5" s="15">
        <v>42822</v>
      </c>
      <c r="C5" s="16">
        <v>1.0707106065909886</v>
      </c>
      <c r="D5" s="15">
        <v>11400</v>
      </c>
      <c r="E5" s="17">
        <v>1.0730421686746987</v>
      </c>
      <c r="F5" s="18">
        <v>7452</v>
      </c>
      <c r="G5" s="17">
        <v>1.0594256468581178</v>
      </c>
      <c r="H5" s="19">
        <v>18852</v>
      </c>
      <c r="I5" s="20">
        <v>1.0676180767923886</v>
      </c>
      <c r="J5" s="21"/>
    </row>
    <row r="6" spans="1:10" ht="12.75">
      <c r="A6" s="22" t="s">
        <v>10</v>
      </c>
      <c r="B6" s="15">
        <v>40456</v>
      </c>
      <c r="C6" s="16">
        <v>1.1993359421321002</v>
      </c>
      <c r="D6" s="15">
        <v>12978</v>
      </c>
      <c r="E6" s="17">
        <v>1.4456945527459062</v>
      </c>
      <c r="F6" s="18">
        <v>6401</v>
      </c>
      <c r="G6" s="17">
        <v>0.8501793066808341</v>
      </c>
      <c r="H6" s="19">
        <v>19379</v>
      </c>
      <c r="I6" s="20">
        <v>1.1740579183327275</v>
      </c>
      <c r="J6" s="21"/>
    </row>
    <row r="7" spans="1:10" ht="12.75">
      <c r="A7" s="22" t="s">
        <v>11</v>
      </c>
      <c r="B7" s="15">
        <v>44055</v>
      </c>
      <c r="C7" s="16">
        <v>1.1048552941766565</v>
      </c>
      <c r="D7" s="15">
        <v>11072</v>
      </c>
      <c r="E7" s="17">
        <v>1.1747480106100796</v>
      </c>
      <c r="F7" s="18">
        <v>10418</v>
      </c>
      <c r="G7" s="17">
        <v>0.7563525482793669</v>
      </c>
      <c r="H7" s="19">
        <v>21490</v>
      </c>
      <c r="I7" s="20">
        <v>0.9263330315961895</v>
      </c>
      <c r="J7" s="21">
        <v>22659</v>
      </c>
    </row>
    <row r="8" spans="1:10" ht="12.75">
      <c r="A8" s="22" t="s">
        <v>12</v>
      </c>
      <c r="B8" s="15">
        <v>127333</v>
      </c>
      <c r="C8" s="16">
        <v>1.1208890845070423</v>
      </c>
      <c r="D8" s="15">
        <v>35450</v>
      </c>
      <c r="E8" s="17">
        <v>1.2213188176117964</v>
      </c>
      <c r="F8" s="18">
        <v>24271</v>
      </c>
      <c r="G8" s="17">
        <v>0.8565126865934997</v>
      </c>
      <c r="H8" s="19">
        <v>59721</v>
      </c>
      <c r="I8" s="20">
        <v>1.041106636682182</v>
      </c>
      <c r="J8" s="21"/>
    </row>
    <row r="9" spans="1:10" ht="12.75">
      <c r="A9" s="22" t="s">
        <v>13</v>
      </c>
      <c r="B9" s="15">
        <v>36865</v>
      </c>
      <c r="C9" s="16">
        <v>0.9516986782321355</v>
      </c>
      <c r="D9" s="15">
        <v>10120</v>
      </c>
      <c r="E9" s="17">
        <v>0.9413953488372093</v>
      </c>
      <c r="F9" s="18">
        <v>7383</v>
      </c>
      <c r="G9" s="17">
        <v>1.1042476817230034</v>
      </c>
      <c r="H9" s="19">
        <v>17503</v>
      </c>
      <c r="I9" s="20">
        <v>1.0038426244551502</v>
      </c>
      <c r="J9" s="21">
        <v>21615</v>
      </c>
    </row>
    <row r="10" spans="1:10" ht="12.75">
      <c r="A10" s="22" t="s">
        <v>14</v>
      </c>
      <c r="B10" s="15">
        <v>40126</v>
      </c>
      <c r="C10" s="16">
        <v>1.2273199975530678</v>
      </c>
      <c r="D10" s="15">
        <v>10934</v>
      </c>
      <c r="E10" s="17">
        <v>1.026955950032873</v>
      </c>
      <c r="F10" s="18">
        <v>7471</v>
      </c>
      <c r="G10" s="17">
        <v>0.8773928361714621</v>
      </c>
      <c r="H10" s="19">
        <v>18405</v>
      </c>
      <c r="I10" s="20">
        <v>0.9604947291514455</v>
      </c>
      <c r="J10" s="21">
        <v>22613</v>
      </c>
    </row>
    <row r="11" spans="1:10" ht="12.75">
      <c r="A11" s="22" t="s">
        <v>15</v>
      </c>
      <c r="B11" s="15">
        <v>38334</v>
      </c>
      <c r="C11" s="16">
        <v>1.0667594267427298</v>
      </c>
      <c r="D11" s="15">
        <v>12070</v>
      </c>
      <c r="E11" s="17">
        <v>1.1935132997132405</v>
      </c>
      <c r="F11" s="18">
        <v>6497</v>
      </c>
      <c r="G11" s="17">
        <v>1.1947407134976094</v>
      </c>
      <c r="H11" s="19">
        <v>18567</v>
      </c>
      <c r="I11" s="20">
        <v>1.1939425117355797</v>
      </c>
      <c r="J11" s="21">
        <v>21961</v>
      </c>
    </row>
    <row r="12" spans="1:10" ht="12.75">
      <c r="A12" s="22" t="s">
        <v>16</v>
      </c>
      <c r="B12" s="15">
        <v>115325</v>
      </c>
      <c r="C12" s="16">
        <v>1.074139617193685</v>
      </c>
      <c r="D12" s="15">
        <v>33124</v>
      </c>
      <c r="E12" s="17">
        <v>1.0512218343383053</v>
      </c>
      <c r="F12" s="18">
        <v>21351</v>
      </c>
      <c r="G12" s="17">
        <v>1.0344977954358254</v>
      </c>
      <c r="H12" s="19">
        <v>54475</v>
      </c>
      <c r="I12" s="20">
        <v>1.0446029645822548</v>
      </c>
      <c r="J12" s="21"/>
    </row>
    <row r="13" spans="1:10" ht="12.75">
      <c r="A13" s="22" t="s">
        <v>17</v>
      </c>
      <c r="B13" s="15">
        <v>242658</v>
      </c>
      <c r="C13" s="16">
        <v>1.0981739189464395</v>
      </c>
      <c r="D13" s="15">
        <v>68574</v>
      </c>
      <c r="E13" s="17">
        <v>1.1327804942513546</v>
      </c>
      <c r="F13" s="18">
        <v>45622</v>
      </c>
      <c r="G13" s="17">
        <v>0.9315174779483829</v>
      </c>
      <c r="H13" s="19">
        <v>114196</v>
      </c>
      <c r="I13" s="20">
        <v>1.042771568412594</v>
      </c>
      <c r="J13" s="21"/>
    </row>
    <row r="14" spans="1:10" ht="12.75">
      <c r="A14" s="22" t="s">
        <v>18</v>
      </c>
      <c r="B14" s="15">
        <v>40878</v>
      </c>
      <c r="C14" s="16">
        <v>1.0549978062817766</v>
      </c>
      <c r="D14" s="15">
        <v>12787</v>
      </c>
      <c r="E14" s="17">
        <v>1.261667488899852</v>
      </c>
      <c r="F14" s="18">
        <v>4994</v>
      </c>
      <c r="G14" s="17">
        <v>0.6896837453390415</v>
      </c>
      <c r="H14" s="19">
        <v>17781</v>
      </c>
      <c r="I14" s="20">
        <v>1.0233080110497237</v>
      </c>
      <c r="J14" s="21">
        <v>21799</v>
      </c>
    </row>
    <row r="15" spans="1:10" ht="12.75">
      <c r="A15" s="22" t="s">
        <v>19</v>
      </c>
      <c r="B15" s="15">
        <v>41054</v>
      </c>
      <c r="C15" s="16">
        <v>1.110588107991127</v>
      </c>
      <c r="D15" s="15">
        <v>14297</v>
      </c>
      <c r="E15" s="17">
        <v>1.486020164224093</v>
      </c>
      <c r="F15" s="18">
        <v>7642</v>
      </c>
      <c r="G15" s="17">
        <v>1.042849344978166</v>
      </c>
      <c r="H15" s="19">
        <v>21939</v>
      </c>
      <c r="I15" s="20">
        <v>1.2944126497138475</v>
      </c>
      <c r="J15" s="21">
        <v>22116</v>
      </c>
    </row>
    <row r="16" spans="1:10" ht="12.75">
      <c r="A16" s="22" t="s">
        <v>20</v>
      </c>
      <c r="B16" s="15">
        <v>45012</v>
      </c>
      <c r="C16" s="16">
        <v>1.3037131437177778</v>
      </c>
      <c r="D16" s="15">
        <v>15721</v>
      </c>
      <c r="E16" s="17">
        <v>1.5249781744107092</v>
      </c>
      <c r="F16" s="18">
        <v>8492</v>
      </c>
      <c r="G16" s="17">
        <v>1.269736842105263</v>
      </c>
      <c r="H16" s="19">
        <v>24213</v>
      </c>
      <c r="I16" s="20">
        <v>1.424545508030829</v>
      </c>
      <c r="J16" s="21">
        <v>20674</v>
      </c>
    </row>
    <row r="17" spans="1:10" ht="12.75">
      <c r="A17" s="22" t="s">
        <v>21</v>
      </c>
      <c r="B17" s="15">
        <v>126944</v>
      </c>
      <c r="C17" s="16">
        <v>1.1515343934542221</v>
      </c>
      <c r="D17" s="15">
        <v>42805</v>
      </c>
      <c r="E17" s="17">
        <v>1.4237485448195577</v>
      </c>
      <c r="F17" s="18">
        <v>21128</v>
      </c>
      <c r="G17" s="17">
        <v>0.9939314108293739</v>
      </c>
      <c r="H17" s="19">
        <v>63933</v>
      </c>
      <c r="I17" s="20">
        <v>1.2457230817193405</v>
      </c>
      <c r="J17" s="21"/>
    </row>
    <row r="18" spans="1:10" ht="12.75">
      <c r="A18" s="22" t="s">
        <v>22</v>
      </c>
      <c r="B18" s="15">
        <v>32124</v>
      </c>
      <c r="C18" s="16">
        <v>1.1370522440889141</v>
      </c>
      <c r="D18" s="15">
        <v>15162</v>
      </c>
      <c r="E18" s="17">
        <v>1.4095007901831365</v>
      </c>
      <c r="F18" s="18">
        <v>3585</v>
      </c>
      <c r="G18" s="17">
        <v>0.6376734258271078</v>
      </c>
      <c r="H18" s="19">
        <v>18747</v>
      </c>
      <c r="I18" s="20">
        <v>1.1445753709017645</v>
      </c>
      <c r="J18" s="21">
        <v>13426</v>
      </c>
    </row>
    <row r="19" spans="1:10" ht="12.75">
      <c r="A19" s="22" t="s">
        <v>23</v>
      </c>
      <c r="B19" s="15">
        <v>37575</v>
      </c>
      <c r="C19" s="16">
        <v>1.1936908316919754</v>
      </c>
      <c r="D19" s="15">
        <v>14033</v>
      </c>
      <c r="E19" s="17">
        <v>1.2126685101970274</v>
      </c>
      <c r="F19" s="18">
        <v>5458</v>
      </c>
      <c r="G19" s="17">
        <v>1.1740159174015918</v>
      </c>
      <c r="H19" s="19">
        <v>19491</v>
      </c>
      <c r="I19" s="20">
        <v>1.201590530793416</v>
      </c>
      <c r="J19" s="21">
        <v>12518</v>
      </c>
    </row>
    <row r="20" spans="1:10" ht="12.75">
      <c r="A20" s="22" t="s">
        <v>24</v>
      </c>
      <c r="B20" s="15">
        <v>48913</v>
      </c>
      <c r="C20" s="16">
        <v>1.2111375229039767</v>
      </c>
      <c r="D20" s="15">
        <v>14084</v>
      </c>
      <c r="E20" s="17">
        <v>1.1767064917704069</v>
      </c>
      <c r="F20" s="18">
        <v>9307</v>
      </c>
      <c r="G20" s="17">
        <v>1.4178854357099329</v>
      </c>
      <c r="H20" s="19">
        <v>23391</v>
      </c>
      <c r="I20" s="20">
        <v>1.2621270166729617</v>
      </c>
      <c r="J20" s="21">
        <v>17287</v>
      </c>
    </row>
    <row r="21" spans="1:10" ht="12.75">
      <c r="A21" s="22" t="s">
        <v>25</v>
      </c>
      <c r="B21" s="15">
        <v>118612</v>
      </c>
      <c r="C21" s="16">
        <v>1.184745694993807</v>
      </c>
      <c r="D21" s="15">
        <v>43279</v>
      </c>
      <c r="E21" s="17">
        <v>1.2618520030322469</v>
      </c>
      <c r="F21" s="18">
        <v>18350</v>
      </c>
      <c r="G21" s="17">
        <v>1.08999108999109</v>
      </c>
      <c r="H21" s="19">
        <v>61629</v>
      </c>
      <c r="I21" s="20">
        <v>1.2052686132243364</v>
      </c>
      <c r="J21" s="21"/>
    </row>
    <row r="22" spans="1:10" ht="12.75">
      <c r="A22" s="22" t="s">
        <v>26</v>
      </c>
      <c r="B22" s="15">
        <v>245556</v>
      </c>
      <c r="C22" s="16">
        <v>1.1673409236766419</v>
      </c>
      <c r="D22" s="15">
        <v>86084</v>
      </c>
      <c r="E22" s="17">
        <v>1.3374765004738747</v>
      </c>
      <c r="F22" s="18">
        <v>39478</v>
      </c>
      <c r="G22" s="17">
        <v>1.036385592775386</v>
      </c>
      <c r="H22" s="19">
        <v>125562</v>
      </c>
      <c r="I22" s="20">
        <v>1.2255331608999074</v>
      </c>
      <c r="J22" s="21"/>
    </row>
    <row r="23" spans="1:10" ht="13.5" thickBot="1">
      <c r="A23" s="23" t="s">
        <v>9</v>
      </c>
      <c r="B23" s="24">
        <v>488214</v>
      </c>
      <c r="C23" s="25">
        <v>1.131906704998609</v>
      </c>
      <c r="D23" s="24">
        <v>154658</v>
      </c>
      <c r="E23" s="26">
        <v>1.2382645177303262</v>
      </c>
      <c r="F23" s="27">
        <v>85100</v>
      </c>
      <c r="G23" s="26">
        <v>0.9773969770753893</v>
      </c>
      <c r="H23" s="60">
        <v>239758</v>
      </c>
      <c r="I23" s="28">
        <v>1.1311100312784537</v>
      </c>
      <c r="J23" s="29"/>
    </row>
    <row r="24" spans="5:10" ht="12.75">
      <c r="E24" s="30"/>
      <c r="F24" s="30"/>
      <c r="G24" s="30"/>
      <c r="J24" s="1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9.50390625" style="0" customWidth="1"/>
    <col min="2" max="7" width="8.625" style="0" customWidth="1"/>
  </cols>
  <sheetData>
    <row r="1" spans="1:7" ht="13.5" thickBot="1">
      <c r="A1" s="124" t="s">
        <v>34</v>
      </c>
      <c r="B1" s="135"/>
      <c r="C1" s="135"/>
      <c r="D1" s="135"/>
      <c r="E1" s="135"/>
      <c r="F1" s="135"/>
      <c r="G1" t="s">
        <v>35</v>
      </c>
    </row>
    <row r="2" spans="1:7" ht="13.5" thickBot="1">
      <c r="A2" s="33"/>
      <c r="B2" s="34" t="s">
        <v>36</v>
      </c>
      <c r="C2" s="35" t="s">
        <v>37</v>
      </c>
      <c r="D2" s="36" t="s">
        <v>38</v>
      </c>
      <c r="E2" s="37" t="s">
        <v>37</v>
      </c>
      <c r="F2" s="34" t="s">
        <v>39</v>
      </c>
      <c r="G2" s="37" t="s">
        <v>37</v>
      </c>
    </row>
    <row r="3" spans="1:7" ht="13.5" thickBot="1">
      <c r="A3" s="38" t="s">
        <v>40</v>
      </c>
      <c r="B3" s="39">
        <v>425139</v>
      </c>
      <c r="C3" s="40">
        <v>0.9312257275971061</v>
      </c>
      <c r="D3" s="41">
        <v>114725</v>
      </c>
      <c r="E3" s="42">
        <v>0.9010264908464034</v>
      </c>
      <c r="F3" s="39">
        <v>94378</v>
      </c>
      <c r="G3" s="42">
        <v>0.9599747744448852</v>
      </c>
    </row>
    <row r="4" spans="1:7" ht="13.5" thickTop="1">
      <c r="A4" s="43">
        <v>36161</v>
      </c>
      <c r="B4" s="44">
        <v>39994</v>
      </c>
      <c r="C4" s="45">
        <v>0.949998812323333</v>
      </c>
      <c r="D4" s="46">
        <v>10624</v>
      </c>
      <c r="E4" s="47">
        <v>1.1352853173755075</v>
      </c>
      <c r="F4" s="44">
        <v>7034</v>
      </c>
      <c r="G4" s="47">
        <v>1.7497512437810945</v>
      </c>
    </row>
    <row r="5" spans="1:7" ht="12.75">
      <c r="A5" s="48" t="s">
        <v>41</v>
      </c>
      <c r="B5" s="49">
        <v>33732</v>
      </c>
      <c r="C5" s="32">
        <v>0.8911079410366144</v>
      </c>
      <c r="D5" s="15">
        <v>8977</v>
      </c>
      <c r="E5" s="16">
        <v>0.9695431472081218</v>
      </c>
      <c r="F5" s="49">
        <v>7529</v>
      </c>
      <c r="G5" s="16">
        <v>1.306664352655328</v>
      </c>
    </row>
    <row r="6" spans="1:7" ht="12.75">
      <c r="A6" s="48" t="s">
        <v>42</v>
      </c>
      <c r="B6" s="49">
        <v>39874</v>
      </c>
      <c r="C6" s="32">
        <v>1.1633552151714077</v>
      </c>
      <c r="D6" s="15">
        <v>9425</v>
      </c>
      <c r="E6" s="16">
        <v>1.008237056054771</v>
      </c>
      <c r="F6" s="49">
        <v>13774</v>
      </c>
      <c r="G6" s="16">
        <v>1.4156217882836588</v>
      </c>
    </row>
    <row r="7" spans="1:7" ht="12.75">
      <c r="A7" s="48" t="s">
        <v>43</v>
      </c>
      <c r="B7" s="49">
        <v>113600</v>
      </c>
      <c r="C7" s="32">
        <v>0.9945022236229296</v>
      </c>
      <c r="D7" s="15">
        <v>29026</v>
      </c>
      <c r="E7" s="16">
        <v>1.0379402824959771</v>
      </c>
      <c r="F7" s="49">
        <v>28337</v>
      </c>
      <c r="G7" s="16">
        <v>1.4522857728577285</v>
      </c>
    </row>
    <row r="8" spans="1:7" ht="12.75">
      <c r="A8" s="48" t="s">
        <v>44</v>
      </c>
      <c r="B8" s="49">
        <v>38736</v>
      </c>
      <c r="C8" s="32">
        <v>1.2452102353092451</v>
      </c>
      <c r="D8" s="15">
        <v>10750</v>
      </c>
      <c r="E8" s="16">
        <v>1.0695453188737438</v>
      </c>
      <c r="F8" s="49">
        <v>6686</v>
      </c>
      <c r="G8" s="16">
        <v>0.964930004329629</v>
      </c>
    </row>
    <row r="9" spans="1:7" ht="12.75">
      <c r="A9" s="48" t="s">
        <v>45</v>
      </c>
      <c r="B9" s="49">
        <v>32694</v>
      </c>
      <c r="C9" s="32">
        <v>1.1047509630330472</v>
      </c>
      <c r="D9" s="15">
        <v>10647</v>
      </c>
      <c r="E9" s="16">
        <v>1.1767241379310345</v>
      </c>
      <c r="F9" s="49">
        <v>8515</v>
      </c>
      <c r="G9" s="16">
        <v>1.4335016835016836</v>
      </c>
    </row>
    <row r="10" spans="1:7" ht="12.75">
      <c r="A10" s="48" t="s">
        <v>46</v>
      </c>
      <c r="B10" s="49">
        <v>35935</v>
      </c>
      <c r="C10" s="32">
        <v>1.0366961890199926</v>
      </c>
      <c r="D10" s="15">
        <v>10113</v>
      </c>
      <c r="E10" s="16">
        <v>0.9073210120222501</v>
      </c>
      <c r="F10" s="49">
        <v>5438</v>
      </c>
      <c r="G10" s="16">
        <v>0.796309855030019</v>
      </c>
    </row>
    <row r="11" spans="1:7" ht="12.75">
      <c r="A11" s="48" t="s">
        <v>47</v>
      </c>
      <c r="B11" s="49">
        <v>107365</v>
      </c>
      <c r="C11" s="32">
        <v>1.1258323284223772</v>
      </c>
      <c r="D11" s="15">
        <v>31510</v>
      </c>
      <c r="E11" s="16">
        <v>1.0418250950570342</v>
      </c>
      <c r="F11" s="49">
        <v>20639</v>
      </c>
      <c r="G11" s="16">
        <v>1.0477713473449082</v>
      </c>
    </row>
    <row r="12" spans="1:7" ht="12.75">
      <c r="A12" s="48" t="s">
        <v>48</v>
      </c>
      <c r="B12" s="49">
        <v>220965</v>
      </c>
      <c r="C12" s="32">
        <v>1.0542575372269112</v>
      </c>
      <c r="D12" s="15">
        <v>60536</v>
      </c>
      <c r="E12" s="16">
        <v>1.0399587699707955</v>
      </c>
      <c r="F12" s="49">
        <v>48976</v>
      </c>
      <c r="G12" s="16">
        <v>1.2490691150216782</v>
      </c>
    </row>
    <row r="13" spans="1:7" ht="12.75">
      <c r="A13" s="48" t="s">
        <v>49</v>
      </c>
      <c r="B13" s="49">
        <v>38747</v>
      </c>
      <c r="C13" s="32">
        <v>0.983775961001371</v>
      </c>
      <c r="D13" s="15">
        <v>10135</v>
      </c>
      <c r="E13" s="16">
        <v>1.1007928749864233</v>
      </c>
      <c r="F13" s="49">
        <v>7241</v>
      </c>
      <c r="G13" s="16">
        <v>0.9434527687296417</v>
      </c>
    </row>
    <row r="14" spans="1:7" ht="12.75">
      <c r="A14" s="48" t="s">
        <v>50</v>
      </c>
      <c r="B14" s="49">
        <v>36966</v>
      </c>
      <c r="C14" s="32">
        <v>0.973250487072824</v>
      </c>
      <c r="D14" s="15">
        <v>9621</v>
      </c>
      <c r="E14" s="16">
        <v>1.2100364733995723</v>
      </c>
      <c r="F14" s="49">
        <v>7328</v>
      </c>
      <c r="G14" s="16">
        <v>0.8098132390319372</v>
      </c>
    </row>
    <row r="15" spans="1:7" ht="12.75">
      <c r="A15" s="48" t="s">
        <v>51</v>
      </c>
      <c r="B15" s="49">
        <v>34526</v>
      </c>
      <c r="C15" s="32">
        <v>1.0044511680679604</v>
      </c>
      <c r="D15" s="15">
        <v>10309</v>
      </c>
      <c r="E15" s="16">
        <v>1.099392129679002</v>
      </c>
      <c r="F15" s="49">
        <v>6688</v>
      </c>
      <c r="G15" s="16">
        <v>0.6634920634920635</v>
      </c>
    </row>
    <row r="16" spans="1:7" ht="12.75">
      <c r="A16" s="48" t="s">
        <v>52</v>
      </c>
      <c r="B16" s="49">
        <v>110239</v>
      </c>
      <c r="C16" s="32">
        <v>0.9865582015553825</v>
      </c>
      <c r="D16" s="15">
        <v>30065</v>
      </c>
      <c r="E16" s="16">
        <v>1.133031844733371</v>
      </c>
      <c r="F16" s="49">
        <v>21257</v>
      </c>
      <c r="G16" s="16">
        <v>0.7930532756305029</v>
      </c>
    </row>
    <row r="17" spans="1:7" ht="12.75">
      <c r="A17" s="48" t="s">
        <v>53</v>
      </c>
      <c r="B17" s="49">
        <v>28252</v>
      </c>
      <c r="C17" s="32">
        <v>1.0361622533558277</v>
      </c>
      <c r="D17" s="15">
        <v>10757</v>
      </c>
      <c r="E17" s="16">
        <v>1.211237473257516</v>
      </c>
      <c r="F17" s="49">
        <v>5622</v>
      </c>
      <c r="G17" s="16">
        <v>0.7802914642609299</v>
      </c>
    </row>
    <row r="18" spans="1:7" ht="12.75">
      <c r="A18" s="48" t="s">
        <v>54</v>
      </c>
      <c r="B18" s="49">
        <v>31478</v>
      </c>
      <c r="C18" s="32">
        <v>0.9219459332806139</v>
      </c>
      <c r="D18" s="15">
        <v>11572</v>
      </c>
      <c r="E18" s="16">
        <v>1.0226228349240014</v>
      </c>
      <c r="F18" s="49">
        <v>4649</v>
      </c>
      <c r="G18" s="16">
        <v>0.5407700360590904</v>
      </c>
    </row>
    <row r="19" spans="1:7" ht="12.75">
      <c r="A19" s="48" t="s">
        <v>55</v>
      </c>
      <c r="B19" s="49">
        <v>40386</v>
      </c>
      <c r="C19" s="32">
        <v>0.9525898669685819</v>
      </c>
      <c r="D19" s="15">
        <v>11969</v>
      </c>
      <c r="E19" s="16">
        <v>1.2234488398241847</v>
      </c>
      <c r="F19" s="49">
        <v>6564</v>
      </c>
      <c r="G19" s="16">
        <v>0.5225282598312371</v>
      </c>
    </row>
    <row r="20" spans="1:7" ht="12.75">
      <c r="A20" s="48" t="s">
        <v>56</v>
      </c>
      <c r="B20" s="49">
        <v>100116</v>
      </c>
      <c r="C20" s="32">
        <v>0.9644622128028515</v>
      </c>
      <c r="D20" s="15">
        <v>34298</v>
      </c>
      <c r="E20" s="16">
        <v>1.1440293529019345</v>
      </c>
      <c r="F20" s="49">
        <v>16835</v>
      </c>
      <c r="G20" s="16">
        <v>0.5935340572556762</v>
      </c>
    </row>
    <row r="21" spans="1:7" ht="13.5" thickBot="1">
      <c r="A21" s="50" t="s">
        <v>57</v>
      </c>
      <c r="B21" s="51">
        <v>210355</v>
      </c>
      <c r="C21" s="52">
        <v>0.9759169736390376</v>
      </c>
      <c r="D21" s="53">
        <v>64363</v>
      </c>
      <c r="E21" s="54">
        <v>1.1388657878439352</v>
      </c>
      <c r="F21" s="51">
        <v>38092</v>
      </c>
      <c r="G21" s="54">
        <v>0.6904727378190255</v>
      </c>
    </row>
    <row r="22" spans="1:7" ht="13.5" thickBot="1" thickTop="1">
      <c r="A22" s="55" t="s">
        <v>58</v>
      </c>
      <c r="B22" s="56">
        <v>431320</v>
      </c>
      <c r="C22" s="57">
        <v>1.0145387743773213</v>
      </c>
      <c r="D22" s="58">
        <v>124899</v>
      </c>
      <c r="E22" s="59">
        <v>1.0886816299847462</v>
      </c>
      <c r="F22" s="56">
        <v>87068</v>
      </c>
      <c r="G22" s="59">
        <v>0.9225455084871474</v>
      </c>
    </row>
    <row r="23" spans="5:7" ht="12.75">
      <c r="E23" s="136" t="s">
        <v>59</v>
      </c>
      <c r="F23" s="136"/>
      <c r="G23" s="136"/>
    </row>
  </sheetData>
  <sheetProtection/>
  <mergeCells count="2">
    <mergeCell ref="A1:F1"/>
    <mergeCell ref="E23:G23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9.75390625" style="0" customWidth="1"/>
    <col min="2" max="7" width="7.625" style="0" customWidth="1"/>
  </cols>
  <sheetData>
    <row r="1" spans="1:7" ht="13.5" thickBot="1">
      <c r="A1" s="124" t="s">
        <v>60</v>
      </c>
      <c r="B1" s="135"/>
      <c r="C1" s="135"/>
      <c r="D1" s="135"/>
      <c r="E1" s="135"/>
      <c r="F1" s="135"/>
      <c r="G1" t="s">
        <v>35</v>
      </c>
    </row>
    <row r="2" spans="1:7" ht="13.5" thickBot="1">
      <c r="A2" s="33"/>
      <c r="B2" s="34" t="s">
        <v>36</v>
      </c>
      <c r="C2" s="35" t="s">
        <v>37</v>
      </c>
      <c r="D2" s="36" t="s">
        <v>38</v>
      </c>
      <c r="E2" s="37" t="s">
        <v>37</v>
      </c>
      <c r="F2" s="34" t="s">
        <v>39</v>
      </c>
      <c r="G2" s="37" t="s">
        <v>37</v>
      </c>
    </row>
    <row r="3" spans="1:7" ht="13.5" thickBot="1">
      <c r="A3" s="38" t="s">
        <v>61</v>
      </c>
      <c r="B3" s="39">
        <v>456537</v>
      </c>
      <c r="C3" s="40">
        <v>1.0683376468991468</v>
      </c>
      <c r="D3" s="41">
        <v>127327</v>
      </c>
      <c r="E3" s="42">
        <v>1.0456008671801862</v>
      </c>
      <c r="F3" s="39">
        <v>98313</v>
      </c>
      <c r="G3" s="42">
        <v>0.9060521441013022</v>
      </c>
    </row>
    <row r="4" spans="1:7" ht="13.5" thickTop="1">
      <c r="A4" s="43">
        <v>35796</v>
      </c>
      <c r="B4" s="44">
        <v>42099</v>
      </c>
      <c r="C4" s="45">
        <v>1.0629450083320708</v>
      </c>
      <c r="D4" s="46">
        <v>9358</v>
      </c>
      <c r="E4" s="47">
        <v>0.8749883122954651</v>
      </c>
      <c r="F4" s="44">
        <v>4020</v>
      </c>
      <c r="G4" s="47">
        <v>0.4184013322231474</v>
      </c>
    </row>
    <row r="5" spans="1:7" ht="12.75">
      <c r="A5" s="48" t="s">
        <v>41</v>
      </c>
      <c r="B5" s="49">
        <v>37854</v>
      </c>
      <c r="C5" s="32">
        <v>0.9954767790459159</v>
      </c>
      <c r="D5" s="15">
        <v>9259</v>
      </c>
      <c r="E5" s="16">
        <v>0.9623739735994179</v>
      </c>
      <c r="F5" s="49">
        <v>5762</v>
      </c>
      <c r="G5" s="16">
        <v>0.7056950398040417</v>
      </c>
    </row>
    <row r="6" spans="1:7" ht="12.75">
      <c r="A6" s="48" t="s">
        <v>42</v>
      </c>
      <c r="B6" s="49">
        <v>34275</v>
      </c>
      <c r="C6" s="32">
        <v>0.8516374298066889</v>
      </c>
      <c r="D6" s="15">
        <v>9348</v>
      </c>
      <c r="E6" s="16">
        <v>0.9375188045331462</v>
      </c>
      <c r="F6" s="49">
        <v>9730</v>
      </c>
      <c r="G6" s="16">
        <v>0.9675815433571997</v>
      </c>
    </row>
    <row r="7" spans="1:7" ht="12.75">
      <c r="A7" s="48" t="s">
        <v>43</v>
      </c>
      <c r="B7" s="49">
        <v>114228</v>
      </c>
      <c r="C7" s="32">
        <v>0.9690357827584452</v>
      </c>
      <c r="D7" s="15">
        <v>27965</v>
      </c>
      <c r="E7" s="16">
        <v>0.9233334433915541</v>
      </c>
      <c r="F7" s="49">
        <v>19512</v>
      </c>
      <c r="G7" s="16">
        <v>0.701139099500521</v>
      </c>
    </row>
    <row r="8" spans="1:7" ht="12.75">
      <c r="A8" s="48" t="s">
        <v>44</v>
      </c>
      <c r="B8" s="49">
        <v>31108</v>
      </c>
      <c r="C8" s="32">
        <v>0.777525056862206</v>
      </c>
      <c r="D8" s="15">
        <v>10051</v>
      </c>
      <c r="E8" s="16">
        <v>0.881976131976132</v>
      </c>
      <c r="F8" s="49">
        <v>6929</v>
      </c>
      <c r="G8" s="16">
        <v>0.7098657924392993</v>
      </c>
    </row>
    <row r="9" spans="1:7" ht="12.75">
      <c r="A9" s="48" t="s">
        <v>45</v>
      </c>
      <c r="B9" s="49">
        <v>29594</v>
      </c>
      <c r="C9" s="32">
        <v>0.811150093191536</v>
      </c>
      <c r="D9" s="15">
        <v>9048</v>
      </c>
      <c r="E9" s="16">
        <v>0.832</v>
      </c>
      <c r="F9" s="49">
        <v>5940</v>
      </c>
      <c r="G9" s="16">
        <v>0.7068062827225131</v>
      </c>
    </row>
    <row r="10" spans="1:7" ht="12.75">
      <c r="A10" s="48" t="s">
        <v>46</v>
      </c>
      <c r="B10" s="49">
        <v>34663</v>
      </c>
      <c r="C10" s="32">
        <v>0.9700285442435775</v>
      </c>
      <c r="D10" s="15">
        <v>11146</v>
      </c>
      <c r="E10" s="16">
        <v>0.9687961755758366</v>
      </c>
      <c r="F10" s="49">
        <v>6829</v>
      </c>
      <c r="G10" s="16">
        <v>1.0572844093512928</v>
      </c>
    </row>
    <row r="11" spans="1:7" ht="12.75">
      <c r="A11" s="48" t="s">
        <v>47</v>
      </c>
      <c r="B11" s="49">
        <v>95365</v>
      </c>
      <c r="C11" s="32">
        <v>0.8497509511971273</v>
      </c>
      <c r="D11" s="15">
        <v>30245</v>
      </c>
      <c r="E11" s="16">
        <v>0.8954583135954524</v>
      </c>
      <c r="F11" s="49">
        <v>19698</v>
      </c>
      <c r="G11" s="16">
        <v>0.7999512670565302</v>
      </c>
    </row>
    <row r="12" spans="1:7" ht="12.75">
      <c r="A12" s="48" t="s">
        <v>48</v>
      </c>
      <c r="B12" s="49">
        <v>209593</v>
      </c>
      <c r="C12" s="32">
        <v>0.9108580865257165</v>
      </c>
      <c r="D12" s="15">
        <v>58210</v>
      </c>
      <c r="E12" s="16">
        <v>0.9086368106395267</v>
      </c>
      <c r="F12" s="49">
        <v>39210</v>
      </c>
      <c r="G12" s="16">
        <v>0.7475263569290603</v>
      </c>
    </row>
    <row r="13" spans="1:7" ht="12.75">
      <c r="A13" s="48" t="s">
        <v>49</v>
      </c>
      <c r="B13" s="49">
        <v>39386</v>
      </c>
      <c r="C13" s="32">
        <v>1.1520079557752494</v>
      </c>
      <c r="D13" s="15">
        <v>9207</v>
      </c>
      <c r="E13" s="16">
        <v>0.9328267477203648</v>
      </c>
      <c r="F13" s="49">
        <v>7675</v>
      </c>
      <c r="G13" s="16">
        <v>1.0408190941144562</v>
      </c>
    </row>
    <row r="14" spans="1:7" ht="12.75">
      <c r="A14" s="48" t="s">
        <v>50</v>
      </c>
      <c r="B14" s="49">
        <v>37982</v>
      </c>
      <c r="C14" s="32">
        <v>0.999342226431973</v>
      </c>
      <c r="D14" s="15">
        <v>7951</v>
      </c>
      <c r="E14" s="16">
        <v>0.7619549592716819</v>
      </c>
      <c r="F14" s="49">
        <v>9049</v>
      </c>
      <c r="G14" s="16">
        <v>1.4853906762967826</v>
      </c>
    </row>
    <row r="15" spans="1:7" ht="12.75">
      <c r="A15" s="48" t="s">
        <v>51</v>
      </c>
      <c r="B15" s="49">
        <v>34373</v>
      </c>
      <c r="C15" s="32">
        <v>0.8237394555214724</v>
      </c>
      <c r="D15" s="15">
        <v>9377</v>
      </c>
      <c r="E15" s="16">
        <v>0.8321057769101073</v>
      </c>
      <c r="F15" s="49">
        <v>10080</v>
      </c>
      <c r="G15" s="16">
        <v>1.6374269005847952</v>
      </c>
    </row>
    <row r="16" spans="1:7" ht="12.75">
      <c r="A16" s="48" t="s">
        <v>52</v>
      </c>
      <c r="B16" s="49">
        <v>111741</v>
      </c>
      <c r="C16" s="32">
        <v>0.9808381025947123</v>
      </c>
      <c r="D16" s="15">
        <v>26535</v>
      </c>
      <c r="E16" s="16">
        <v>0.840406663710648</v>
      </c>
      <c r="F16" s="49">
        <v>26804</v>
      </c>
      <c r="G16" s="16">
        <v>1.366017735195189</v>
      </c>
    </row>
    <row r="17" spans="1:7" ht="12.75">
      <c r="A17" s="48" t="s">
        <v>53</v>
      </c>
      <c r="B17" s="49">
        <v>27266</v>
      </c>
      <c r="C17" s="32">
        <v>0.9311204453095653</v>
      </c>
      <c r="D17" s="15">
        <v>8881</v>
      </c>
      <c r="E17" s="16">
        <v>0.8714552055735453</v>
      </c>
      <c r="F17" s="49">
        <v>7205</v>
      </c>
      <c r="G17" s="16">
        <v>0.7707531022678648</v>
      </c>
    </row>
    <row r="18" spans="1:7" ht="12.75">
      <c r="A18" s="48" t="s">
        <v>54</v>
      </c>
      <c r="B18" s="49">
        <v>34143</v>
      </c>
      <c r="C18" s="32">
        <v>0.9534221328642037</v>
      </c>
      <c r="D18" s="15">
        <v>11316</v>
      </c>
      <c r="E18" s="16">
        <v>1.0622359898620106</v>
      </c>
      <c r="F18" s="49">
        <v>8597</v>
      </c>
      <c r="G18" s="16">
        <v>1.5515249954881791</v>
      </c>
    </row>
    <row r="19" spans="1:7" ht="12.75">
      <c r="A19" s="48" t="s">
        <v>55</v>
      </c>
      <c r="B19" s="49">
        <v>42396</v>
      </c>
      <c r="C19" s="32">
        <v>0.8941662800016873</v>
      </c>
      <c r="D19" s="15">
        <v>9783</v>
      </c>
      <c r="E19" s="16">
        <v>0.9019915176101788</v>
      </c>
      <c r="F19" s="49">
        <v>12562</v>
      </c>
      <c r="G19" s="16">
        <v>1.1068816635826946</v>
      </c>
    </row>
    <row r="20" spans="1:7" ht="12.75">
      <c r="A20" s="48" t="s">
        <v>56</v>
      </c>
      <c r="B20" s="49">
        <v>103805</v>
      </c>
      <c r="C20" s="32">
        <v>0.9226455007643901</v>
      </c>
      <c r="D20" s="15">
        <v>29980</v>
      </c>
      <c r="E20" s="16">
        <v>0.9460397601767119</v>
      </c>
      <c r="F20" s="49">
        <v>28364</v>
      </c>
      <c r="G20" s="16">
        <v>1.0810275173412607</v>
      </c>
    </row>
    <row r="21" spans="1:7" ht="13.5" thickBot="1">
      <c r="A21" s="50" t="s">
        <v>57</v>
      </c>
      <c r="B21" s="51">
        <v>215546</v>
      </c>
      <c r="C21" s="52">
        <v>0.9519237563595252</v>
      </c>
      <c r="D21" s="53">
        <v>56515</v>
      </c>
      <c r="E21" s="54">
        <v>0.8933200556398584</v>
      </c>
      <c r="F21" s="51">
        <v>55168</v>
      </c>
      <c r="G21" s="54">
        <v>1.2029655473179242</v>
      </c>
    </row>
    <row r="22" spans="1:7" ht="13.5" thickBot="1" thickTop="1">
      <c r="A22" s="55" t="s">
        <v>40</v>
      </c>
      <c r="B22" s="56">
        <v>425139</v>
      </c>
      <c r="C22" s="57">
        <v>0.9312257275971061</v>
      </c>
      <c r="D22" s="58">
        <v>114725</v>
      </c>
      <c r="E22" s="59">
        <v>0.9010264908464034</v>
      </c>
      <c r="F22" s="56">
        <v>94378</v>
      </c>
      <c r="G22" s="59">
        <v>0.9599747744448852</v>
      </c>
    </row>
    <row r="23" spans="5:7" ht="12.75">
      <c r="E23" s="136" t="s">
        <v>59</v>
      </c>
      <c r="F23" s="136"/>
      <c r="G23" s="136"/>
    </row>
  </sheetData>
  <sheetProtection/>
  <mergeCells count="2">
    <mergeCell ref="A1:F1"/>
    <mergeCell ref="E23:G23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9.625" style="0" customWidth="1"/>
    <col min="2" max="7" width="7.625" style="0" customWidth="1"/>
  </cols>
  <sheetData>
    <row r="1" spans="1:7" ht="13.5" thickBot="1">
      <c r="A1" s="124" t="s">
        <v>62</v>
      </c>
      <c r="B1" s="135"/>
      <c r="C1" s="135"/>
      <c r="D1" s="135"/>
      <c r="E1" s="135"/>
      <c r="F1" s="135"/>
      <c r="G1" t="s">
        <v>35</v>
      </c>
    </row>
    <row r="2" spans="1:7" ht="13.5" thickBot="1">
      <c r="A2" s="33"/>
      <c r="B2" s="34" t="s">
        <v>36</v>
      </c>
      <c r="C2" s="35" t="s">
        <v>37</v>
      </c>
      <c r="D2" s="36" t="s">
        <v>38</v>
      </c>
      <c r="E2" s="37" t="s">
        <v>37</v>
      </c>
      <c r="F2" s="34" t="s">
        <v>39</v>
      </c>
      <c r="G2" s="37" t="s">
        <v>37</v>
      </c>
    </row>
    <row r="3" spans="1:7" ht="13.5" thickBot="1">
      <c r="A3" s="38" t="s">
        <v>63</v>
      </c>
      <c r="B3" s="39">
        <v>427334</v>
      </c>
      <c r="C3" s="40">
        <v>0.9898796163102874</v>
      </c>
      <c r="D3" s="41">
        <v>121774</v>
      </c>
      <c r="E3" s="42">
        <v>1.0659115577185674</v>
      </c>
      <c r="F3" s="39">
        <v>108507</v>
      </c>
      <c r="G3" s="42">
        <v>1.106954490272691</v>
      </c>
    </row>
    <row r="4" spans="1:7" ht="13.5" thickTop="1">
      <c r="A4" s="43">
        <v>35431</v>
      </c>
      <c r="B4" s="44">
        <v>39606</v>
      </c>
      <c r="C4" s="45">
        <v>1.0350180316730258</v>
      </c>
      <c r="D4" s="46">
        <v>10695</v>
      </c>
      <c r="E4" s="47">
        <v>1.0141285795562298</v>
      </c>
      <c r="F4" s="44">
        <v>9608</v>
      </c>
      <c r="G4" s="47">
        <v>1.1232172083235914</v>
      </c>
    </row>
    <row r="5" spans="1:7" ht="12.75">
      <c r="A5" s="48" t="s">
        <v>41</v>
      </c>
      <c r="B5" s="49">
        <v>38026</v>
      </c>
      <c r="C5" s="32">
        <v>1.0921048852637927</v>
      </c>
      <c r="D5" s="15">
        <v>9621</v>
      </c>
      <c r="E5" s="16">
        <v>1.0615690168818273</v>
      </c>
      <c r="F5" s="49">
        <v>8165</v>
      </c>
      <c r="G5" s="16">
        <v>1.3365526272712391</v>
      </c>
    </row>
    <row r="6" spans="1:7" ht="12.75">
      <c r="A6" s="48" t="s">
        <v>42</v>
      </c>
      <c r="B6" s="49">
        <v>40246</v>
      </c>
      <c r="C6" s="32">
        <v>1.1647276726283498</v>
      </c>
      <c r="D6" s="15">
        <v>9971</v>
      </c>
      <c r="E6" s="16">
        <v>1.058829775937135</v>
      </c>
      <c r="F6" s="49">
        <v>10056</v>
      </c>
      <c r="G6" s="16">
        <v>0.7298062268669715</v>
      </c>
    </row>
    <row r="7" spans="1:7" ht="12.75">
      <c r="A7" s="48" t="s">
        <v>43</v>
      </c>
      <c r="B7" s="49">
        <v>117878</v>
      </c>
      <c r="C7" s="32">
        <v>1.0951235147112106</v>
      </c>
      <c r="D7" s="15">
        <v>30287</v>
      </c>
      <c r="E7" s="16">
        <v>1.0434438089988287</v>
      </c>
      <c r="F7" s="49">
        <v>27829</v>
      </c>
      <c r="G7" s="16">
        <v>0.9784473665705646</v>
      </c>
    </row>
    <row r="8" spans="1:7" ht="12.75">
      <c r="A8" s="48" t="s">
        <v>44</v>
      </c>
      <c r="B8" s="49">
        <v>40009</v>
      </c>
      <c r="C8" s="32">
        <v>1.0886802721088435</v>
      </c>
      <c r="D8" s="15">
        <v>11396</v>
      </c>
      <c r="E8" s="16">
        <v>1.1733937397034597</v>
      </c>
      <c r="F8" s="49">
        <v>9761</v>
      </c>
      <c r="G8" s="16">
        <v>1.0886683024760204</v>
      </c>
    </row>
    <row r="9" spans="1:7" ht="12.75">
      <c r="A9" s="48" t="s">
        <v>45</v>
      </c>
      <c r="B9" s="49">
        <v>36484</v>
      </c>
      <c r="C9" s="32">
        <v>1.0829647659473418</v>
      </c>
      <c r="D9" s="15">
        <v>10875</v>
      </c>
      <c r="E9" s="16">
        <v>0.9737643266475645</v>
      </c>
      <c r="F9" s="49">
        <v>8404</v>
      </c>
      <c r="G9" s="16">
        <v>0.7332693482244133</v>
      </c>
    </row>
    <row r="10" spans="1:7" ht="12.75">
      <c r="A10" s="48" t="s">
        <v>46</v>
      </c>
      <c r="B10" s="49">
        <v>35734</v>
      </c>
      <c r="C10" s="32">
        <v>1.1332973898702863</v>
      </c>
      <c r="D10" s="15">
        <v>11505</v>
      </c>
      <c r="E10" s="16">
        <v>1.1345035006409625</v>
      </c>
      <c r="F10" s="49">
        <v>6459</v>
      </c>
      <c r="G10" s="16">
        <v>0.6623936006563429</v>
      </c>
    </row>
    <row r="11" spans="1:7" ht="12.75">
      <c r="A11" s="48" t="s">
        <v>47</v>
      </c>
      <c r="B11" s="49">
        <v>112227</v>
      </c>
      <c r="C11" s="32">
        <v>1.1005884083553987</v>
      </c>
      <c r="D11" s="15">
        <v>33776</v>
      </c>
      <c r="E11" s="16">
        <v>1.0888108055833146</v>
      </c>
      <c r="F11" s="49">
        <v>24624</v>
      </c>
      <c r="G11" s="16">
        <v>0.8159586453707999</v>
      </c>
    </row>
    <row r="12" spans="1:7" ht="12.75">
      <c r="A12" s="48" t="s">
        <v>48</v>
      </c>
      <c r="B12" s="49">
        <v>230105</v>
      </c>
      <c r="C12" s="32">
        <v>1.0977820608847904</v>
      </c>
      <c r="D12" s="15">
        <v>64063</v>
      </c>
      <c r="E12" s="16">
        <v>1.0668809432611122</v>
      </c>
      <c r="F12" s="49">
        <v>52453</v>
      </c>
      <c r="G12" s="16">
        <v>0.8947969976117366</v>
      </c>
    </row>
    <row r="13" spans="1:7" ht="12.75">
      <c r="A13" s="48" t="s">
        <v>49</v>
      </c>
      <c r="B13" s="49">
        <v>34189</v>
      </c>
      <c r="C13" s="32">
        <v>0.8598410542729239</v>
      </c>
      <c r="D13" s="15">
        <v>9870</v>
      </c>
      <c r="E13" s="16">
        <v>0.9721264650842115</v>
      </c>
      <c r="F13" s="49">
        <v>7374</v>
      </c>
      <c r="G13" s="16">
        <v>0.8889692585895117</v>
      </c>
    </row>
    <row r="14" spans="1:7" ht="12.75">
      <c r="A14" s="48" t="s">
        <v>50</v>
      </c>
      <c r="B14" s="49">
        <v>38007</v>
      </c>
      <c r="C14" s="32">
        <v>1.0565130371935287</v>
      </c>
      <c r="D14" s="15">
        <v>10435</v>
      </c>
      <c r="E14" s="16">
        <v>1.1327616152844115</v>
      </c>
      <c r="F14" s="49">
        <v>6092</v>
      </c>
      <c r="G14" s="16">
        <v>0.9219128329297821</v>
      </c>
    </row>
    <row r="15" spans="1:7" ht="12.75">
      <c r="A15" s="48" t="s">
        <v>51</v>
      </c>
      <c r="B15" s="49">
        <v>41728</v>
      </c>
      <c r="C15" s="32">
        <v>1.0816527554564779</v>
      </c>
      <c r="D15" s="15">
        <v>11269</v>
      </c>
      <c r="E15" s="16">
        <v>1.1226339908348277</v>
      </c>
      <c r="F15" s="49">
        <v>6156</v>
      </c>
      <c r="G15" s="16">
        <v>0.5459382759843916</v>
      </c>
    </row>
    <row r="16" spans="1:7" ht="12.75">
      <c r="A16" s="48" t="s">
        <v>52</v>
      </c>
      <c r="B16" s="49">
        <v>113924</v>
      </c>
      <c r="C16" s="32">
        <v>0.9965883443847647</v>
      </c>
      <c r="D16" s="15">
        <v>31574</v>
      </c>
      <c r="E16" s="16">
        <v>1.0738360031289325</v>
      </c>
      <c r="F16" s="49">
        <v>19622</v>
      </c>
      <c r="G16" s="16">
        <v>0.7495320676878414</v>
      </c>
    </row>
    <row r="17" spans="1:7" ht="12.75">
      <c r="A17" s="48" t="s">
        <v>53</v>
      </c>
      <c r="B17" s="49">
        <v>29283</v>
      </c>
      <c r="C17" s="32">
        <v>1.0628266550522647</v>
      </c>
      <c r="D17" s="15">
        <v>10191</v>
      </c>
      <c r="E17" s="16">
        <v>0.9661547212741752</v>
      </c>
      <c r="F17" s="49">
        <v>9348</v>
      </c>
      <c r="G17" s="16">
        <v>0.9484577922077922</v>
      </c>
    </row>
    <row r="18" spans="1:7" ht="12.75">
      <c r="A18" s="48" t="s">
        <v>54</v>
      </c>
      <c r="B18" s="49">
        <v>35811</v>
      </c>
      <c r="C18" s="32">
        <v>1.0622626957759849</v>
      </c>
      <c r="D18" s="15">
        <v>10653</v>
      </c>
      <c r="E18" s="16">
        <v>1.0478017114192977</v>
      </c>
      <c r="F18" s="49">
        <v>5541</v>
      </c>
      <c r="G18" s="16">
        <v>0.9405873366151757</v>
      </c>
    </row>
    <row r="19" spans="1:7" ht="12.75">
      <c r="A19" s="48" t="s">
        <v>55</v>
      </c>
      <c r="B19" s="49">
        <v>47414</v>
      </c>
      <c r="C19" s="32">
        <v>1.1249673760884524</v>
      </c>
      <c r="D19" s="15">
        <v>10846</v>
      </c>
      <c r="E19" s="16">
        <v>0.9342751313635972</v>
      </c>
      <c r="F19" s="49">
        <v>11349</v>
      </c>
      <c r="G19" s="16">
        <v>1.4255746765481723</v>
      </c>
    </row>
    <row r="20" spans="1:7" ht="12.75">
      <c r="A20" s="48" t="s">
        <v>56</v>
      </c>
      <c r="B20" s="49">
        <v>112508</v>
      </c>
      <c r="C20" s="32">
        <v>1.0879693649611744</v>
      </c>
      <c r="D20" s="15">
        <v>31690</v>
      </c>
      <c r="E20" s="16">
        <v>0.9803860908303428</v>
      </c>
      <c r="F20" s="49">
        <v>26238</v>
      </c>
      <c r="G20" s="16">
        <v>1.1067150329002868</v>
      </c>
    </row>
    <row r="21" spans="1:7" ht="13.5" thickBot="1">
      <c r="A21" s="50" t="s">
        <v>57</v>
      </c>
      <c r="B21" s="51">
        <v>226432</v>
      </c>
      <c r="C21" s="52">
        <v>1.039990814100356</v>
      </c>
      <c r="D21" s="53">
        <v>63264</v>
      </c>
      <c r="E21" s="54">
        <v>1.024899962739158</v>
      </c>
      <c r="F21" s="51">
        <v>45860</v>
      </c>
      <c r="G21" s="54">
        <v>0.9192775673021027</v>
      </c>
    </row>
    <row r="22" spans="1:7" ht="13.5" thickBot="1" thickTop="1">
      <c r="A22" s="55" t="s">
        <v>61</v>
      </c>
      <c r="B22" s="56">
        <v>456537</v>
      </c>
      <c r="C22" s="57">
        <v>1.0683376468991468</v>
      </c>
      <c r="D22" s="58">
        <v>127327</v>
      </c>
      <c r="E22" s="59">
        <v>1.0456008671801862</v>
      </c>
      <c r="F22" s="56">
        <v>98313</v>
      </c>
      <c r="G22" s="59">
        <v>0.9060521441013022</v>
      </c>
    </row>
    <row r="23" spans="5:7" ht="12.75">
      <c r="E23" s="136" t="s">
        <v>59</v>
      </c>
      <c r="F23" s="136"/>
      <c r="G23" s="136"/>
    </row>
  </sheetData>
  <sheetProtection/>
  <mergeCells count="2">
    <mergeCell ref="A1:F1"/>
    <mergeCell ref="E23:G23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9.75390625" style="0" customWidth="1"/>
    <col min="2" max="7" width="7.625" style="0" customWidth="1"/>
  </cols>
  <sheetData>
    <row r="1" spans="1:7" ht="13.5" thickBot="1">
      <c r="A1" s="124" t="s">
        <v>64</v>
      </c>
      <c r="B1" s="135"/>
      <c r="C1" s="135"/>
      <c r="D1" s="135"/>
      <c r="E1" s="135"/>
      <c r="F1" s="135"/>
      <c r="G1" t="s">
        <v>35</v>
      </c>
    </row>
    <row r="2" spans="1:7" ht="13.5" thickBot="1">
      <c r="A2" s="33"/>
      <c r="B2" s="34" t="s">
        <v>36</v>
      </c>
      <c r="C2" s="35" t="s">
        <v>37</v>
      </c>
      <c r="D2" s="36" t="s">
        <v>38</v>
      </c>
      <c r="E2" s="37" t="s">
        <v>37</v>
      </c>
      <c r="F2" s="34" t="s">
        <v>39</v>
      </c>
      <c r="G2" s="37" t="s">
        <v>37</v>
      </c>
    </row>
    <row r="3" spans="1:7" ht="13.5" thickBot="1">
      <c r="A3" s="38" t="s">
        <v>65</v>
      </c>
      <c r="B3" s="39">
        <v>431703</v>
      </c>
      <c r="C3" s="40">
        <v>1.0978104974061642</v>
      </c>
      <c r="D3" s="41">
        <v>114244</v>
      </c>
      <c r="E3" s="42">
        <v>1.039687667792106</v>
      </c>
      <c r="F3" s="39">
        <v>98023</v>
      </c>
      <c r="G3" s="42">
        <v>1.0605221305001677</v>
      </c>
    </row>
    <row r="4" spans="1:7" ht="13.5" thickTop="1">
      <c r="A4" s="43">
        <v>35065</v>
      </c>
      <c r="B4" s="44">
        <v>38266</v>
      </c>
      <c r="C4" s="45">
        <v>0.9814059654792131</v>
      </c>
      <c r="D4" s="46">
        <v>10546</v>
      </c>
      <c r="E4" s="47">
        <v>1.1561061170795879</v>
      </c>
      <c r="F4" s="44">
        <v>8554</v>
      </c>
      <c r="G4" s="47">
        <v>1.1732272664929364</v>
      </c>
    </row>
    <row r="5" spans="1:7" ht="12.75">
      <c r="A5" s="48" t="s">
        <v>41</v>
      </c>
      <c r="B5" s="49">
        <v>34819</v>
      </c>
      <c r="C5" s="32">
        <v>1.0369278418058905</v>
      </c>
      <c r="D5" s="15">
        <v>9063</v>
      </c>
      <c r="E5" s="16">
        <v>0.9255514705882353</v>
      </c>
      <c r="F5" s="49">
        <v>6109</v>
      </c>
      <c r="G5" s="16">
        <v>0.8110727562400425</v>
      </c>
    </row>
    <row r="6" spans="1:7" ht="12.75">
      <c r="A6" s="48" t="s">
        <v>42</v>
      </c>
      <c r="B6" s="49">
        <v>34554</v>
      </c>
      <c r="C6" s="32">
        <v>0.8539864564282537</v>
      </c>
      <c r="D6" s="15">
        <v>9417</v>
      </c>
      <c r="E6" s="16">
        <v>1.0724291083020157</v>
      </c>
      <c r="F6" s="49">
        <v>13779</v>
      </c>
      <c r="G6" s="16">
        <v>1.447373949579832</v>
      </c>
    </row>
    <row r="7" spans="1:7" ht="12.75">
      <c r="A7" s="48" t="s">
        <v>43</v>
      </c>
      <c r="B7" s="49">
        <v>107639</v>
      </c>
      <c r="C7" s="32">
        <v>0.95228784768915</v>
      </c>
      <c r="D7" s="15">
        <v>29026</v>
      </c>
      <c r="E7" s="16">
        <v>1.048059216465066</v>
      </c>
      <c r="F7" s="49">
        <v>28442</v>
      </c>
      <c r="G7" s="16">
        <v>1.168385162058908</v>
      </c>
    </row>
    <row r="8" spans="1:7" ht="12.75">
      <c r="A8" s="48" t="s">
        <v>44</v>
      </c>
      <c r="B8" s="49">
        <v>36750</v>
      </c>
      <c r="C8" s="32">
        <v>0.9526401741970604</v>
      </c>
      <c r="D8" s="15">
        <v>9712</v>
      </c>
      <c r="E8" s="16">
        <v>1.0353944562899786</v>
      </c>
      <c r="F8" s="49">
        <v>8966</v>
      </c>
      <c r="G8" s="16">
        <v>0.8318797550565967</v>
      </c>
    </row>
    <row r="9" spans="1:7" ht="12.75">
      <c r="A9" s="48" t="s">
        <v>45</v>
      </c>
      <c r="B9" s="49">
        <v>33689</v>
      </c>
      <c r="C9" s="32">
        <v>1.0348333589310397</v>
      </c>
      <c r="D9" s="15">
        <v>11168</v>
      </c>
      <c r="E9" s="16">
        <v>1.1093672394953809</v>
      </c>
      <c r="F9" s="49">
        <v>11461</v>
      </c>
      <c r="G9" s="16">
        <v>1.2645922983559528</v>
      </c>
    </row>
    <row r="10" spans="1:7" ht="12.75">
      <c r="A10" s="48" t="s">
        <v>46</v>
      </c>
      <c r="B10" s="49">
        <v>31531</v>
      </c>
      <c r="C10" s="32">
        <v>0.9628374251862709</v>
      </c>
      <c r="D10" s="15">
        <v>10141</v>
      </c>
      <c r="E10" s="16">
        <v>0.9619616771011194</v>
      </c>
      <c r="F10" s="49">
        <v>9751</v>
      </c>
      <c r="G10" s="16">
        <v>1.399598105353811</v>
      </c>
    </row>
    <row r="11" spans="1:7" ht="12.75">
      <c r="A11" s="48" t="s">
        <v>47</v>
      </c>
      <c r="B11" s="49">
        <v>101970</v>
      </c>
      <c r="C11" s="32">
        <v>0.9816134000770119</v>
      </c>
      <c r="D11" s="15">
        <v>31021</v>
      </c>
      <c r="E11" s="16">
        <v>1.0344126179599187</v>
      </c>
      <c r="F11" s="49">
        <v>30178</v>
      </c>
      <c r="G11" s="16">
        <v>1.1257087436586093</v>
      </c>
    </row>
    <row r="12" spans="1:7" ht="12.75">
      <c r="A12" s="48" t="s">
        <v>48</v>
      </c>
      <c r="B12" s="49">
        <v>209609</v>
      </c>
      <c r="C12" s="32">
        <v>0.9663319687246441</v>
      </c>
      <c r="D12" s="15">
        <v>60047</v>
      </c>
      <c r="E12" s="16">
        <v>1.040964565564108</v>
      </c>
      <c r="F12" s="49">
        <v>58620</v>
      </c>
      <c r="G12" s="16">
        <v>1.1460186506617662</v>
      </c>
    </row>
    <row r="13" spans="1:7" ht="12.75">
      <c r="A13" s="48" t="s">
        <v>49</v>
      </c>
      <c r="B13" s="49">
        <v>39762</v>
      </c>
      <c r="C13" s="32">
        <v>1.070540089386678</v>
      </c>
      <c r="D13" s="15">
        <v>10153</v>
      </c>
      <c r="E13" s="16">
        <v>1.0469168900804289</v>
      </c>
      <c r="F13" s="49">
        <v>8295</v>
      </c>
      <c r="G13" s="16">
        <v>0.913345078176613</v>
      </c>
    </row>
    <row r="14" spans="1:7" ht="12.75">
      <c r="A14" s="48" t="s">
        <v>50</v>
      </c>
      <c r="B14" s="49">
        <v>35974</v>
      </c>
      <c r="C14" s="32">
        <v>0.9395142334813267</v>
      </c>
      <c r="D14" s="15">
        <v>9212</v>
      </c>
      <c r="E14" s="16">
        <v>1.0440893120253882</v>
      </c>
      <c r="F14" s="49">
        <v>6608</v>
      </c>
      <c r="G14" s="16">
        <v>0.6479701902333791</v>
      </c>
    </row>
    <row r="15" spans="1:7" ht="12.75">
      <c r="A15" s="48" t="s">
        <v>51</v>
      </c>
      <c r="B15" s="49">
        <v>38578</v>
      </c>
      <c r="C15" s="32">
        <v>0.9884951443872191</v>
      </c>
      <c r="D15" s="15">
        <v>10038</v>
      </c>
      <c r="E15" s="16">
        <v>1.1493015800320585</v>
      </c>
      <c r="F15" s="49">
        <v>11276</v>
      </c>
      <c r="G15" s="16">
        <v>1.6789755807027993</v>
      </c>
    </row>
    <row r="16" spans="1:7" ht="12.75">
      <c r="A16" s="48" t="s">
        <v>52</v>
      </c>
      <c r="B16" s="49">
        <v>114314</v>
      </c>
      <c r="C16" s="32">
        <v>0.9987331708297295</v>
      </c>
      <c r="D16" s="15">
        <v>29403</v>
      </c>
      <c r="E16" s="16">
        <v>1.0788112272977435</v>
      </c>
      <c r="F16" s="49">
        <v>26179</v>
      </c>
      <c r="G16" s="16">
        <v>1.0070395445453146</v>
      </c>
    </row>
    <row r="17" spans="1:7" ht="12.75">
      <c r="A17" s="48" t="s">
        <v>53</v>
      </c>
      <c r="B17" s="49">
        <v>27552</v>
      </c>
      <c r="C17" s="32">
        <v>0.9809869685964537</v>
      </c>
      <c r="D17" s="15">
        <v>10548</v>
      </c>
      <c r="E17" s="16">
        <v>1.105776286822518</v>
      </c>
      <c r="F17" s="49">
        <v>9856</v>
      </c>
      <c r="G17" s="16">
        <v>1.5674300254452926</v>
      </c>
    </row>
    <row r="18" spans="1:7" ht="12.75">
      <c r="A18" s="48" t="s">
        <v>54</v>
      </c>
      <c r="B18" s="49">
        <v>33712</v>
      </c>
      <c r="C18" s="32">
        <v>1.0559749412685984</v>
      </c>
      <c r="D18" s="15">
        <v>10167</v>
      </c>
      <c r="E18" s="16">
        <v>1.0394642674573151</v>
      </c>
      <c r="F18" s="49">
        <v>5891</v>
      </c>
      <c r="G18" s="16">
        <v>0.8467730343538882</v>
      </c>
    </row>
    <row r="19" spans="1:7" ht="12.75">
      <c r="A19" s="48" t="s">
        <v>55</v>
      </c>
      <c r="B19" s="49">
        <v>42147</v>
      </c>
      <c r="C19" s="32">
        <v>1.0452865752337492</v>
      </c>
      <c r="D19" s="15">
        <v>11609</v>
      </c>
      <c r="E19" s="16">
        <v>1.1626439659489234</v>
      </c>
      <c r="F19" s="49">
        <v>7961</v>
      </c>
      <c r="G19" s="16">
        <v>1.0432446599397196</v>
      </c>
    </row>
    <row r="20" spans="1:7" ht="12.75">
      <c r="A20" s="48" t="s">
        <v>56</v>
      </c>
      <c r="B20" s="49">
        <v>103411</v>
      </c>
      <c r="C20" s="32">
        <v>1.0306881154566838</v>
      </c>
      <c r="D20" s="15">
        <v>32324</v>
      </c>
      <c r="E20" s="16">
        <v>1.1030199624637433</v>
      </c>
      <c r="F20" s="49">
        <v>23708</v>
      </c>
      <c r="G20" s="16">
        <v>1.1356581720636136</v>
      </c>
    </row>
    <row r="21" spans="1:7" ht="13.5" thickBot="1">
      <c r="A21" s="50" t="s">
        <v>57</v>
      </c>
      <c r="B21" s="51">
        <v>217725</v>
      </c>
      <c r="C21" s="52">
        <v>1.0136597902146738</v>
      </c>
      <c r="D21" s="53">
        <v>61727</v>
      </c>
      <c r="E21" s="54">
        <v>1.0913543140028288</v>
      </c>
      <c r="F21" s="51">
        <v>49887</v>
      </c>
      <c r="G21" s="54">
        <v>1.0643241167434716</v>
      </c>
    </row>
    <row r="22" spans="1:7" ht="13.5" thickBot="1" thickTop="1">
      <c r="A22" s="55" t="s">
        <v>63</v>
      </c>
      <c r="B22" s="56">
        <v>427334</v>
      </c>
      <c r="C22" s="57">
        <v>0.9898796163102874</v>
      </c>
      <c r="D22" s="58">
        <v>121774</v>
      </c>
      <c r="E22" s="59">
        <v>1.0659115577185674</v>
      </c>
      <c r="F22" s="56">
        <v>108507</v>
      </c>
      <c r="G22" s="59">
        <v>1.106954490272691</v>
      </c>
    </row>
    <row r="23" spans="5:7" ht="12.75">
      <c r="E23" s="136" t="s">
        <v>59</v>
      </c>
      <c r="F23" s="136"/>
      <c r="G23" s="136"/>
    </row>
  </sheetData>
  <sheetProtection/>
  <mergeCells count="2">
    <mergeCell ref="A1:F1"/>
    <mergeCell ref="E23:G2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8" sqref="B18:J23"/>
    </sheetView>
  </sheetViews>
  <sheetFormatPr defaultColWidth="9.00390625" defaultRowHeight="13.5"/>
  <cols>
    <col min="1" max="1" width="10.25390625" style="71" bestFit="1" customWidth="1"/>
    <col min="2" max="16384" width="9.00390625" style="71" customWidth="1"/>
  </cols>
  <sheetData>
    <row r="1" spans="1:10" ht="13.5" thickBot="1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70" t="s">
        <v>1</v>
      </c>
    </row>
    <row r="2" spans="1:10" ht="13.5" thickBot="1">
      <c r="A2" s="111"/>
      <c r="B2" s="113" t="s">
        <v>2</v>
      </c>
      <c r="C2" s="115" t="s">
        <v>3</v>
      </c>
      <c r="D2" s="117" t="s">
        <v>4</v>
      </c>
      <c r="E2" s="118"/>
      <c r="F2" s="118"/>
      <c r="G2" s="118"/>
      <c r="H2" s="118"/>
      <c r="I2" s="119"/>
      <c r="J2" s="120" t="s">
        <v>5</v>
      </c>
    </row>
    <row r="3" spans="1:10" ht="13.5" thickBot="1">
      <c r="A3" s="112"/>
      <c r="B3" s="114"/>
      <c r="C3" s="116"/>
      <c r="D3" s="72" t="s">
        <v>6</v>
      </c>
      <c r="E3" s="73" t="s">
        <v>3</v>
      </c>
      <c r="F3" s="73" t="s">
        <v>7</v>
      </c>
      <c r="G3" s="73" t="s">
        <v>3</v>
      </c>
      <c r="H3" s="74" t="s">
        <v>8</v>
      </c>
      <c r="I3" s="75" t="s">
        <v>3</v>
      </c>
      <c r="J3" s="121"/>
    </row>
    <row r="4" spans="1:10" ht="12.75">
      <c r="A4" s="76" t="s">
        <v>126</v>
      </c>
      <c r="B4" s="77">
        <v>435539</v>
      </c>
      <c r="C4" s="78">
        <v>1.120856355368434</v>
      </c>
      <c r="D4" s="77">
        <v>123591</v>
      </c>
      <c r="E4" s="79">
        <v>1.0145461709585533</v>
      </c>
      <c r="F4" s="80">
        <v>86708</v>
      </c>
      <c r="G4" s="79">
        <v>1.01870388646083</v>
      </c>
      <c r="H4" s="81">
        <v>210299</v>
      </c>
      <c r="I4" s="82">
        <v>1.0162563123686181</v>
      </c>
      <c r="J4" s="83"/>
    </row>
    <row r="5" spans="1:10" ht="12.75">
      <c r="A5" s="84" t="s">
        <v>95</v>
      </c>
      <c r="B5" s="85">
        <v>37122</v>
      </c>
      <c r="C5" s="86">
        <f>B5/'2021'!B5</f>
        <v>0.8684118183732191</v>
      </c>
      <c r="D5" s="85">
        <v>9334</v>
      </c>
      <c r="E5" s="86">
        <f>D5/'2021'!D5</f>
        <v>0.9899247003924064</v>
      </c>
      <c r="F5" s="85">
        <v>8770</v>
      </c>
      <c r="G5" s="86">
        <f>F5/'2021'!F5</f>
        <v>1.1568394670887745</v>
      </c>
      <c r="H5" s="89">
        <f>+D5+F5</f>
        <v>18104</v>
      </c>
      <c r="I5" s="86">
        <f>H5/'2021'!H5</f>
        <v>1.0643151087595533</v>
      </c>
      <c r="J5" s="91">
        <v>29908</v>
      </c>
    </row>
    <row r="6" spans="1:10" ht="12.75">
      <c r="A6" s="84" t="s">
        <v>10</v>
      </c>
      <c r="B6" s="85">
        <v>31897</v>
      </c>
      <c r="C6" s="86">
        <f>B6/'2021'!B6</f>
        <v>0.9109524489504498</v>
      </c>
      <c r="D6" s="85">
        <v>8951</v>
      </c>
      <c r="E6" s="86">
        <f>D6/'2021'!D6</f>
        <v>0.9086387168815349</v>
      </c>
      <c r="F6" s="85">
        <v>5362</v>
      </c>
      <c r="G6" s="86">
        <f>F6/'2021'!F6</f>
        <v>0.5561086911429164</v>
      </c>
      <c r="H6" s="89">
        <f aca="true" t="shared" si="0" ref="H6:H23">+D6+F6</f>
        <v>14313</v>
      </c>
      <c r="I6" s="86">
        <f>H6/'2021'!H6</f>
        <v>0.7342635817985944</v>
      </c>
      <c r="J6" s="91">
        <v>33927</v>
      </c>
    </row>
    <row r="7" spans="1:10" ht="12.75">
      <c r="A7" s="84" t="s">
        <v>11</v>
      </c>
      <c r="B7" s="85">
        <v>37107</v>
      </c>
      <c r="C7" s="86">
        <f>B7/'2021'!B7</f>
        <v>0.8370062932804007</v>
      </c>
      <c r="D7" s="85">
        <v>10893</v>
      </c>
      <c r="E7" s="86">
        <f>D7/'2021'!D7</f>
        <v>0.9818820984315847</v>
      </c>
      <c r="F7" s="85">
        <v>11487</v>
      </c>
      <c r="G7" s="86">
        <f>F7/'2021'!F7</f>
        <v>1.0210666666666666</v>
      </c>
      <c r="H7" s="89">
        <v>22380</v>
      </c>
      <c r="I7" s="86">
        <f>H7/'2021'!H7</f>
        <v>1.001611170784103</v>
      </c>
      <c r="J7" s="91">
        <v>28150</v>
      </c>
    </row>
    <row r="8" spans="1:10" ht="12.75">
      <c r="A8" s="84" t="s">
        <v>12</v>
      </c>
      <c r="B8" s="85">
        <f>SUM(B5:B7)</f>
        <v>106126</v>
      </c>
      <c r="C8" s="86">
        <f>B8/'2021'!B8</f>
        <v>0.8692084032925181</v>
      </c>
      <c r="D8" s="85">
        <f>SUM(D5:D7)</f>
        <v>29178</v>
      </c>
      <c r="E8" s="86">
        <f>D8/'2021'!D8</f>
        <v>0.9606242180812538</v>
      </c>
      <c r="F8" s="85">
        <f>SUM(F5:F7)</f>
        <v>25619</v>
      </c>
      <c r="G8" s="86">
        <f>F8/'2021'!F8</f>
        <v>0.8997646893548273</v>
      </c>
      <c r="H8" s="92">
        <f t="shared" si="0"/>
        <v>54797</v>
      </c>
      <c r="I8" s="86">
        <f>H8/'2021'!H8</f>
        <v>0.9311774601933829</v>
      </c>
      <c r="J8" s="91"/>
    </row>
    <row r="9" spans="1:10" ht="12.75">
      <c r="A9" s="84" t="s">
        <v>13</v>
      </c>
      <c r="B9" s="85">
        <v>38613</v>
      </c>
      <c r="C9" s="86">
        <f>B9/'2021'!B9</f>
        <v>1.0418487939129026</v>
      </c>
      <c r="D9" s="85">
        <v>9674</v>
      </c>
      <c r="E9" s="86">
        <f>D9/'2021'!D9</f>
        <v>0.9636417969917322</v>
      </c>
      <c r="F9" s="85">
        <v>13968</v>
      </c>
      <c r="G9" s="86">
        <f>F9/'2021'!F9</f>
        <v>1.3164938737040528</v>
      </c>
      <c r="H9" s="89">
        <f t="shared" si="0"/>
        <v>23642</v>
      </c>
      <c r="I9" s="86">
        <f>H9/'2021'!H9</f>
        <v>1.144946486512664</v>
      </c>
      <c r="J9" s="91">
        <v>23523</v>
      </c>
    </row>
    <row r="10" spans="1:10" ht="12.75">
      <c r="A10" s="84" t="s">
        <v>14</v>
      </c>
      <c r="B10" s="85">
        <v>33580</v>
      </c>
      <c r="C10" s="86">
        <f>B10/'2021'!B10</f>
        <v>0.8569824418129849</v>
      </c>
      <c r="D10" s="85">
        <v>8249</v>
      </c>
      <c r="E10" s="86">
        <f>D10/'2021'!D10</f>
        <v>0.8045450112162293</v>
      </c>
      <c r="F10" s="85">
        <v>4404</v>
      </c>
      <c r="G10" s="86">
        <f>F10/'2021'!F10</f>
        <v>0.5636759247408166</v>
      </c>
      <c r="H10" s="89">
        <f t="shared" si="0"/>
        <v>12653</v>
      </c>
      <c r="I10" s="86">
        <f>H10/'2021'!H10</f>
        <v>0.7003763976530499</v>
      </c>
      <c r="J10" s="91">
        <v>27209</v>
      </c>
    </row>
    <row r="11" spans="1:10" ht="12.75">
      <c r="A11" s="84" t="s">
        <v>15</v>
      </c>
      <c r="B11" s="85">
        <v>27747</v>
      </c>
      <c r="C11" s="86">
        <f>B11/'2021'!B11</f>
        <v>1.0085417272462924</v>
      </c>
      <c r="D11" s="85">
        <v>8412</v>
      </c>
      <c r="E11" s="86">
        <f>D11/'2021'!D11</f>
        <v>0.7615426398696361</v>
      </c>
      <c r="F11" s="85">
        <v>7171</v>
      </c>
      <c r="G11" s="86">
        <f>F11/'2021'!F11</f>
        <v>1.2078490820279602</v>
      </c>
      <c r="H11" s="89">
        <f t="shared" si="0"/>
        <v>15583</v>
      </c>
      <c r="I11" s="86">
        <f>H11/'2021'!H11</f>
        <v>0.9175646234469764</v>
      </c>
      <c r="J11" s="91">
        <v>25146</v>
      </c>
    </row>
    <row r="12" spans="1:10" ht="12.75">
      <c r="A12" s="84" t="s">
        <v>16</v>
      </c>
      <c r="B12" s="85">
        <f>SUM(B9:B11)</f>
        <v>99940</v>
      </c>
      <c r="C12" s="86">
        <f>B12/'2021'!B12</f>
        <v>0.9632028373715762</v>
      </c>
      <c r="D12" s="85">
        <f>SUM(D9:D11)</f>
        <v>26335</v>
      </c>
      <c r="E12" s="86">
        <f>D12/'2021'!D12</f>
        <v>0.8403535643627544</v>
      </c>
      <c r="F12" s="85">
        <f>SUM(F9:F11)</f>
        <v>25543</v>
      </c>
      <c r="G12" s="86">
        <f>F12/'2021'!F12</f>
        <v>1.0485632183908047</v>
      </c>
      <c r="H12" s="92">
        <f t="shared" si="0"/>
        <v>51878</v>
      </c>
      <c r="I12" s="86">
        <f>H12/'2021'!H12</f>
        <v>0.9314158497612123</v>
      </c>
      <c r="J12" s="91"/>
    </row>
    <row r="13" spans="1:10" ht="12.75">
      <c r="A13" s="84" t="s">
        <v>17</v>
      </c>
      <c r="B13" s="85">
        <f>SUM(B5:B7,B9:B11)</f>
        <v>206066</v>
      </c>
      <c r="C13" s="86">
        <f>B13/'2021'!B13</f>
        <v>0.9123899173356121</v>
      </c>
      <c r="D13" s="85">
        <f>SUM(D5:D7,D9:D11)</f>
        <v>55513</v>
      </c>
      <c r="E13" s="86">
        <f>D13/'2021'!D13</f>
        <v>0.8995495203526056</v>
      </c>
      <c r="F13" s="85">
        <f>SUM(F5:F7,F9:F11)</f>
        <v>51162</v>
      </c>
      <c r="G13" s="86">
        <f>F13/'2021'!F13</f>
        <v>0.9683720402021464</v>
      </c>
      <c r="H13" s="92">
        <f t="shared" si="0"/>
        <v>106675</v>
      </c>
      <c r="I13" s="86">
        <f>H13/'2021'!H13</f>
        <v>0.931293378148326</v>
      </c>
      <c r="J13" s="91"/>
    </row>
    <row r="14" spans="1:10" ht="12.75">
      <c r="A14" s="84" t="s">
        <v>18</v>
      </c>
      <c r="B14" s="85">
        <v>30747</v>
      </c>
      <c r="C14" s="86">
        <f>B14/'2021'!B14</f>
        <v>0.8803470194124721</v>
      </c>
      <c r="D14" s="85">
        <v>10385</v>
      </c>
      <c r="E14" s="86">
        <f>D14/'2021'!D14</f>
        <v>1.0718340386004748</v>
      </c>
      <c r="F14" s="85">
        <v>8508</v>
      </c>
      <c r="G14" s="86">
        <f>F14/'2021'!F14</f>
        <v>1.0693815987933635</v>
      </c>
      <c r="H14" s="89">
        <f t="shared" si="0"/>
        <v>18893</v>
      </c>
      <c r="I14" s="86">
        <f>H14/'2021'!H14</f>
        <v>1.0707282516293568</v>
      </c>
      <c r="J14" s="91">
        <v>21865</v>
      </c>
    </row>
    <row r="15" spans="1:10" ht="12.75">
      <c r="A15" s="84" t="s">
        <v>19</v>
      </c>
      <c r="B15" s="85">
        <v>33155</v>
      </c>
      <c r="C15" s="86">
        <f>B15/'2021'!B15</f>
        <v>1.0117485505035093</v>
      </c>
      <c r="D15" s="85">
        <v>8536</v>
      </c>
      <c r="E15" s="86">
        <f>D15/'2021'!D15</f>
        <v>0.7970865627042675</v>
      </c>
      <c r="F15" s="85">
        <v>2507</v>
      </c>
      <c r="G15" s="86">
        <f>F15/'2021'!F15</f>
        <v>0.5422885572139303</v>
      </c>
      <c r="H15" s="89">
        <f t="shared" si="0"/>
        <v>11043</v>
      </c>
      <c r="I15" s="86">
        <f>H15/'2021'!H15</f>
        <v>0.7202582833289851</v>
      </c>
      <c r="J15" s="91">
        <v>27545</v>
      </c>
    </row>
    <row r="16" spans="1:10" ht="12.75">
      <c r="A16" s="84" t="s">
        <v>20</v>
      </c>
      <c r="B16" s="85">
        <v>28824</v>
      </c>
      <c r="C16" s="86">
        <f>B16/'2021'!B16</f>
        <v>0.8433495230850254</v>
      </c>
      <c r="D16" s="85">
        <v>9800</v>
      </c>
      <c r="E16" s="86">
        <f>D16/'2021'!D16</f>
        <v>0.9857171595252464</v>
      </c>
      <c r="F16" s="85">
        <v>6678</v>
      </c>
      <c r="G16" s="86">
        <f>F16/'2021'!F16</f>
        <v>1.4929577464788732</v>
      </c>
      <c r="H16" s="89">
        <f t="shared" si="0"/>
        <v>16478</v>
      </c>
      <c r="I16" s="86">
        <f>H16/'2021'!H16</f>
        <v>1.1431148109608047</v>
      </c>
      <c r="J16" s="91">
        <v>25150</v>
      </c>
    </row>
    <row r="17" spans="1:10" ht="12.75">
      <c r="A17" s="84" t="s">
        <v>21</v>
      </c>
      <c r="B17" s="85">
        <f>SUM(B14:B16)</f>
        <v>92726</v>
      </c>
      <c r="C17" s="86">
        <f>B17/'2021'!B17</f>
        <v>0.9102027995366826</v>
      </c>
      <c r="D17" s="85">
        <f>SUM(D14:D16)</f>
        <v>28721</v>
      </c>
      <c r="E17" s="86">
        <f>D17/'2021'!D17</f>
        <v>0.9466381015161502</v>
      </c>
      <c r="F17" s="85">
        <f>SUM(F14:F16)</f>
        <v>17693</v>
      </c>
      <c r="G17" s="86">
        <f>F17/'2021'!F17</f>
        <v>1.0375908984283368</v>
      </c>
      <c r="H17" s="96">
        <f t="shared" si="0"/>
        <v>46414</v>
      </c>
      <c r="I17" s="86">
        <f>H17/'2021'!H17</f>
        <v>0.9793636056718433</v>
      </c>
      <c r="J17" s="91"/>
    </row>
    <row r="18" spans="1:10" ht="12.75">
      <c r="A18" s="84" t="s">
        <v>22</v>
      </c>
      <c r="B18" s="85">
        <v>23334</v>
      </c>
      <c r="C18" s="86">
        <f>B18/'2021'!B18</f>
        <v>0.761702683293073</v>
      </c>
      <c r="D18" s="85">
        <v>13673</v>
      </c>
      <c r="E18" s="86">
        <f>D18/'2021'!D18</f>
        <v>1.2353632092518974</v>
      </c>
      <c r="F18" s="85">
        <v>2553</v>
      </c>
      <c r="G18" s="86">
        <f>F18/'2021'!F18</f>
        <v>0.6536098310291859</v>
      </c>
      <c r="H18" s="89">
        <f t="shared" si="0"/>
        <v>16226</v>
      </c>
      <c r="I18" s="86">
        <f>H18/'2021'!H18</f>
        <v>1.0836115934286097</v>
      </c>
      <c r="J18" s="91">
        <v>21392</v>
      </c>
    </row>
    <row r="19" spans="1:10" ht="12.75">
      <c r="A19" s="84" t="s">
        <v>23</v>
      </c>
      <c r="B19" s="85">
        <v>31940</v>
      </c>
      <c r="C19" s="86">
        <f>B19/'2021'!B19</f>
        <v>0.8387605042016807</v>
      </c>
      <c r="D19" s="85">
        <v>8423</v>
      </c>
      <c r="E19" s="86">
        <f>D19/'2021'!D19</f>
        <v>0.9281542699724518</v>
      </c>
      <c r="F19" s="85">
        <v>7606</v>
      </c>
      <c r="G19" s="86">
        <f>F19/'2021'!F19</f>
        <v>1.6332402834442774</v>
      </c>
      <c r="H19" s="89">
        <f t="shared" si="0"/>
        <v>16029</v>
      </c>
      <c r="I19" s="86">
        <f>H19/'2021'!H19</f>
        <v>1.167273521701136</v>
      </c>
      <c r="J19" s="91">
        <v>25844</v>
      </c>
    </row>
    <row r="20" spans="1:10" ht="12.75">
      <c r="A20" s="84" t="s">
        <v>24</v>
      </c>
      <c r="B20" s="85">
        <v>33112</v>
      </c>
      <c r="C20" s="86">
        <f>B20/'2021'!B20</f>
        <v>0.8468975395160878</v>
      </c>
      <c r="D20" s="85">
        <v>8069</v>
      </c>
      <c r="E20" s="86">
        <f>D20/'2021'!D20</f>
        <v>0.7080554580554581</v>
      </c>
      <c r="F20" s="85">
        <v>5150</v>
      </c>
      <c r="G20" s="86">
        <f>F20/'2021'!F20</f>
        <v>0.6234866828087167</v>
      </c>
      <c r="H20" s="89">
        <f t="shared" si="0"/>
        <v>13219</v>
      </c>
      <c r="I20" s="86">
        <f>H20/'2021'!H20</f>
        <v>0.6725172975172975</v>
      </c>
      <c r="J20" s="91">
        <v>33242</v>
      </c>
    </row>
    <row r="21" spans="1:10" ht="12.75">
      <c r="A21" s="84" t="s">
        <v>25</v>
      </c>
      <c r="B21" s="85">
        <f>SUM(B18:B20)</f>
        <v>88386</v>
      </c>
      <c r="C21" s="86">
        <f>B21/'2021'!B21</f>
        <v>0.8198159759581494</v>
      </c>
      <c r="D21" s="85">
        <f>SUM(D18:D20)</f>
        <v>30165</v>
      </c>
      <c r="E21" s="86">
        <f>D21/'2021'!D21</f>
        <v>0.9564348901360221</v>
      </c>
      <c r="F21" s="85">
        <f>SUM(F18:F20)</f>
        <v>15309</v>
      </c>
      <c r="G21" s="86">
        <f>F21/'2021'!F21</f>
        <v>0.9100041609701005</v>
      </c>
      <c r="H21" s="94">
        <f t="shared" si="0"/>
        <v>45474</v>
      </c>
      <c r="I21" s="86">
        <f>H21/'2021'!H21</f>
        <v>0.9402836938091891</v>
      </c>
      <c r="J21" s="91"/>
    </row>
    <row r="22" spans="1:10" ht="12.75">
      <c r="A22" s="84" t="s">
        <v>26</v>
      </c>
      <c r="B22" s="85">
        <f>SUM(B21,B17)</f>
        <v>181112</v>
      </c>
      <c r="C22" s="86">
        <f>B22/'2021'!B22</f>
        <v>0.8637295766050189</v>
      </c>
      <c r="D22" s="85">
        <f>SUM(D21,D17)</f>
        <v>58886</v>
      </c>
      <c r="E22" s="86">
        <f>D22/'2021'!D22</f>
        <v>0.9516314096866465</v>
      </c>
      <c r="F22" s="85">
        <f>SUM(F21,F17)</f>
        <v>33002</v>
      </c>
      <c r="G22" s="86">
        <f>F22/'2021'!F22</f>
        <v>0.9742287822878228</v>
      </c>
      <c r="H22" s="94">
        <f t="shared" si="0"/>
        <v>91888</v>
      </c>
      <c r="I22" s="86">
        <f>H22/'2021'!H22</f>
        <v>0.9596257075422436</v>
      </c>
      <c r="J22" s="91"/>
    </row>
    <row r="23" spans="1:10" ht="13.5" thickBot="1">
      <c r="A23" s="107" t="s">
        <v>127</v>
      </c>
      <c r="B23" s="99">
        <f>SUM(B13,B22)</f>
        <v>387178</v>
      </c>
      <c r="C23" s="100">
        <f>B23/'2021'!B23</f>
        <v>0.8889628712928119</v>
      </c>
      <c r="D23" s="99">
        <f>SUM(D13,D22)</f>
        <v>114399</v>
      </c>
      <c r="E23" s="100">
        <f>D23/'2021'!D23</f>
        <v>0.9256256523533267</v>
      </c>
      <c r="F23" s="99">
        <f>SUM(F13,F22)</f>
        <v>84164</v>
      </c>
      <c r="G23" s="100">
        <f>F23/'2021'!F23</f>
        <v>0.9706601466992665</v>
      </c>
      <c r="H23" s="102">
        <f t="shared" si="0"/>
        <v>198563</v>
      </c>
      <c r="I23" s="100">
        <f>H23/'2021'!H23</f>
        <v>0.944193743194214</v>
      </c>
      <c r="J23" s="104"/>
    </row>
    <row r="24" spans="5:10" ht="12.75">
      <c r="E24" s="105"/>
      <c r="F24" s="105"/>
      <c r="G24" s="105"/>
      <c r="J24" s="70" t="s">
        <v>28</v>
      </c>
    </row>
  </sheetData>
  <sheetProtection/>
  <mergeCells count="6">
    <mergeCell ref="A1:I1"/>
    <mergeCell ref="A2:A3"/>
    <mergeCell ref="B2:B3"/>
    <mergeCell ref="C2:C3"/>
    <mergeCell ref="D2:I2"/>
    <mergeCell ref="J2:J3"/>
  </mergeCells>
  <printOptions/>
  <pageMargins left="0.75" right="0.75" top="1" bottom="1" header="0.512" footer="0.512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9.75390625" style="0" customWidth="1"/>
    <col min="2" max="7" width="7.625" style="0" customWidth="1"/>
  </cols>
  <sheetData>
    <row r="1" spans="1:7" ht="13.5" thickBot="1">
      <c r="A1" s="124" t="s">
        <v>66</v>
      </c>
      <c r="B1" s="135"/>
      <c r="C1" s="135"/>
      <c r="D1" s="135"/>
      <c r="E1" s="135"/>
      <c r="F1" s="135"/>
      <c r="G1" t="s">
        <v>35</v>
      </c>
    </row>
    <row r="2" spans="1:7" ht="13.5" thickBot="1">
      <c r="A2" s="33"/>
      <c r="B2" s="34" t="s">
        <v>36</v>
      </c>
      <c r="C2" s="35" t="s">
        <v>37</v>
      </c>
      <c r="D2" s="36" t="s">
        <v>38</v>
      </c>
      <c r="E2" s="37" t="s">
        <v>37</v>
      </c>
      <c r="F2" s="34" t="s">
        <v>39</v>
      </c>
      <c r="G2" s="37" t="s">
        <v>37</v>
      </c>
    </row>
    <row r="3" spans="1:7" ht="13.5" thickBot="1">
      <c r="A3" s="38" t="s">
        <v>67</v>
      </c>
      <c r="B3" s="39">
        <v>393240</v>
      </c>
      <c r="C3" s="40">
        <v>1.0470540621139182</v>
      </c>
      <c r="D3" s="41">
        <v>109883</v>
      </c>
      <c r="E3" s="42">
        <v>1.1951208901167027</v>
      </c>
      <c r="F3" s="39">
        <v>92429</v>
      </c>
      <c r="G3" s="42">
        <v>0.9583894983513407</v>
      </c>
    </row>
    <row r="4" spans="1:7" ht="13.5" thickTop="1">
      <c r="A4" s="43">
        <v>34700</v>
      </c>
      <c r="B4" s="44">
        <v>38991</v>
      </c>
      <c r="C4" s="45">
        <v>1.163250693636445</v>
      </c>
      <c r="D4" s="46">
        <v>9122</v>
      </c>
      <c r="E4" s="47">
        <v>1.1714395787851548</v>
      </c>
      <c r="F4" s="44">
        <v>7291</v>
      </c>
      <c r="G4" s="47">
        <v>1.132670498679509</v>
      </c>
    </row>
    <row r="5" spans="1:7" ht="12.75">
      <c r="A5" s="48" t="s">
        <v>41</v>
      </c>
      <c r="B5" s="49">
        <v>33579</v>
      </c>
      <c r="C5" s="32">
        <v>0.9823016615960684</v>
      </c>
      <c r="D5" s="15">
        <v>9792</v>
      </c>
      <c r="E5" s="16">
        <v>1.319854427820461</v>
      </c>
      <c r="F5" s="49">
        <v>7532</v>
      </c>
      <c r="G5" s="16">
        <v>1.3028887735685868</v>
      </c>
    </row>
    <row r="6" spans="1:7" ht="12.75">
      <c r="A6" s="48" t="s">
        <v>42</v>
      </c>
      <c r="B6" s="49">
        <v>40462</v>
      </c>
      <c r="C6" s="32">
        <v>1.2081454719178286</v>
      </c>
      <c r="D6" s="15">
        <v>8781</v>
      </c>
      <c r="E6" s="16">
        <v>1.0104718066743383</v>
      </c>
      <c r="F6" s="49">
        <v>9520</v>
      </c>
      <c r="G6" s="16">
        <v>0.9025407660219947</v>
      </c>
    </row>
    <row r="7" spans="1:7" ht="12.75">
      <c r="A7" s="48" t="s">
        <v>43</v>
      </c>
      <c r="B7" s="49">
        <v>113032</v>
      </c>
      <c r="C7" s="32">
        <v>1.1169832203490326</v>
      </c>
      <c r="D7" s="15">
        <v>27695</v>
      </c>
      <c r="E7" s="16">
        <v>1.1589805825242718</v>
      </c>
      <c r="F7" s="49">
        <v>24343</v>
      </c>
      <c r="G7" s="16">
        <v>1.0692699639813756</v>
      </c>
    </row>
    <row r="8" spans="1:7" ht="12.75">
      <c r="A8" s="48" t="s">
        <v>44</v>
      </c>
      <c r="B8" s="49">
        <v>38577</v>
      </c>
      <c r="C8" s="32">
        <v>1.1475102623594502</v>
      </c>
      <c r="D8" s="15">
        <v>9380</v>
      </c>
      <c r="E8" s="16">
        <v>1.1023622047244095</v>
      </c>
      <c r="F8" s="49">
        <v>10778</v>
      </c>
      <c r="G8" s="16">
        <v>1.2633923338412847</v>
      </c>
    </row>
    <row r="9" spans="1:7" ht="12.75">
      <c r="A9" s="48" t="s">
        <v>45</v>
      </c>
      <c r="B9" s="49">
        <v>32555</v>
      </c>
      <c r="C9" s="32">
        <v>1.0714168175086392</v>
      </c>
      <c r="D9" s="15">
        <v>10067</v>
      </c>
      <c r="E9" s="16">
        <v>1.1185555555555555</v>
      </c>
      <c r="F9" s="49">
        <v>9063</v>
      </c>
      <c r="G9" s="16">
        <v>1.1948582729070534</v>
      </c>
    </row>
    <row r="10" spans="1:7" ht="12.75">
      <c r="A10" s="48" t="s">
        <v>46</v>
      </c>
      <c r="B10" s="49">
        <v>32748</v>
      </c>
      <c r="C10" s="32">
        <v>1.0256185405574694</v>
      </c>
      <c r="D10" s="15">
        <v>10542</v>
      </c>
      <c r="E10" s="16">
        <v>1.0810090237899919</v>
      </c>
      <c r="F10" s="49">
        <v>6967</v>
      </c>
      <c r="G10" s="16">
        <v>0.7280041797283177</v>
      </c>
    </row>
    <row r="11" spans="1:7" ht="12.75">
      <c r="A11" s="48" t="s">
        <v>47</v>
      </c>
      <c r="B11" s="49">
        <v>103880</v>
      </c>
      <c r="C11" s="32">
        <v>1.0828390647639499</v>
      </c>
      <c r="D11" s="15">
        <v>29989</v>
      </c>
      <c r="E11" s="16">
        <v>1.1000696966362202</v>
      </c>
      <c r="F11" s="49">
        <v>26808</v>
      </c>
      <c r="G11" s="16">
        <v>1.0436813828544733</v>
      </c>
    </row>
    <row r="12" spans="1:7" ht="12.75">
      <c r="A12" s="48" t="s">
        <v>48</v>
      </c>
      <c r="B12" s="49">
        <v>216912</v>
      </c>
      <c r="C12" s="32">
        <v>1.1003667686313898</v>
      </c>
      <c r="D12" s="15">
        <v>57684</v>
      </c>
      <c r="E12" s="16">
        <v>1.1275876224172645</v>
      </c>
      <c r="F12" s="49">
        <v>51151</v>
      </c>
      <c r="G12" s="16">
        <v>1.055704614876579</v>
      </c>
    </row>
    <row r="13" spans="1:7" ht="12.75">
      <c r="A13" s="48" t="s">
        <v>49</v>
      </c>
      <c r="B13" s="49">
        <v>37142</v>
      </c>
      <c r="C13" s="32">
        <v>1.0642101945502995</v>
      </c>
      <c r="D13" s="15">
        <v>9698</v>
      </c>
      <c r="E13" s="16">
        <v>1.0047658516369664</v>
      </c>
      <c r="F13" s="49">
        <v>9082</v>
      </c>
      <c r="G13" s="16">
        <v>0.8948664893092916</v>
      </c>
    </row>
    <row r="14" spans="1:7" ht="12.75">
      <c r="A14" s="48" t="s">
        <v>50</v>
      </c>
      <c r="B14" s="49">
        <v>38290</v>
      </c>
      <c r="C14" s="32">
        <v>1.2502448899627767</v>
      </c>
      <c r="D14" s="15">
        <v>8823</v>
      </c>
      <c r="E14" s="16">
        <v>0.8620420127015144</v>
      </c>
      <c r="F14" s="49">
        <v>10198</v>
      </c>
      <c r="G14" s="16">
        <v>1.2779448621553884</v>
      </c>
    </row>
    <row r="15" spans="1:7" ht="12.75">
      <c r="A15" s="48" t="s">
        <v>51</v>
      </c>
      <c r="B15" s="49">
        <v>39027</v>
      </c>
      <c r="C15" s="32">
        <v>1.5098653667595172</v>
      </c>
      <c r="D15" s="15">
        <v>8734</v>
      </c>
      <c r="E15" s="16">
        <v>0.9585162423178226</v>
      </c>
      <c r="F15" s="49">
        <v>6716</v>
      </c>
      <c r="G15" s="16">
        <v>1.5136353391931485</v>
      </c>
    </row>
    <row r="16" spans="1:7" ht="12.75">
      <c r="A16" s="48" t="s">
        <v>52</v>
      </c>
      <c r="B16" s="49">
        <v>114459</v>
      </c>
      <c r="C16" s="32">
        <v>1.2526292749658003</v>
      </c>
      <c r="D16" s="15">
        <v>27255</v>
      </c>
      <c r="E16" s="16">
        <v>0.9398599951722473</v>
      </c>
      <c r="F16" s="49">
        <v>25996</v>
      </c>
      <c r="G16" s="16">
        <v>1.1519985819374279</v>
      </c>
    </row>
    <row r="17" spans="1:7" ht="12.75">
      <c r="A17" s="48" t="s">
        <v>53</v>
      </c>
      <c r="B17" s="49">
        <v>28086</v>
      </c>
      <c r="C17" s="32">
        <v>0.8287155882092591</v>
      </c>
      <c r="D17" s="15">
        <v>9539</v>
      </c>
      <c r="E17" s="16">
        <v>1.0179276491302955</v>
      </c>
      <c r="F17" s="49">
        <v>6288</v>
      </c>
      <c r="G17" s="16">
        <v>1.3152060238443841</v>
      </c>
    </row>
    <row r="18" spans="1:7" ht="12.75">
      <c r="A18" s="48" t="s">
        <v>54</v>
      </c>
      <c r="B18" s="49">
        <v>31925</v>
      </c>
      <c r="C18" s="32">
        <v>0.9591119389533137</v>
      </c>
      <c r="D18" s="15">
        <v>9781</v>
      </c>
      <c r="E18" s="16">
        <v>0.9969422077260218</v>
      </c>
      <c r="F18" s="49">
        <v>6957</v>
      </c>
      <c r="G18" s="16">
        <v>0.915997366688611</v>
      </c>
    </row>
    <row r="19" spans="1:7" ht="12.75">
      <c r="A19" s="48" t="s">
        <v>55</v>
      </c>
      <c r="B19" s="49">
        <v>40321</v>
      </c>
      <c r="C19" s="32">
        <v>1.0734804717659274</v>
      </c>
      <c r="D19" s="15">
        <v>9985</v>
      </c>
      <c r="E19" s="16">
        <v>0.9468942626837363</v>
      </c>
      <c r="F19" s="49">
        <v>7631</v>
      </c>
      <c r="G19" s="16">
        <v>0.8446043165467626</v>
      </c>
    </row>
    <row r="20" spans="1:7" ht="12.75">
      <c r="A20" s="48" t="s">
        <v>56</v>
      </c>
      <c r="B20" s="49">
        <v>100332</v>
      </c>
      <c r="C20" s="32">
        <v>0.9579331283774752</v>
      </c>
      <c r="D20" s="15">
        <v>29305</v>
      </c>
      <c r="E20" s="16">
        <v>0.9858041511084199</v>
      </c>
      <c r="F20" s="49">
        <v>20876</v>
      </c>
      <c r="G20" s="16">
        <v>0.9750128438653028</v>
      </c>
    </row>
    <row r="21" spans="1:7" ht="13.5" thickBot="1">
      <c r="A21" s="50" t="s">
        <v>57</v>
      </c>
      <c r="B21" s="51">
        <v>214791</v>
      </c>
      <c r="C21" s="52">
        <v>1.0952410090101115</v>
      </c>
      <c r="D21" s="53">
        <v>56560</v>
      </c>
      <c r="E21" s="54">
        <v>0.9631168477335422</v>
      </c>
      <c r="F21" s="51">
        <v>46872</v>
      </c>
      <c r="G21" s="54">
        <v>1.0658298656115697</v>
      </c>
    </row>
    <row r="22" spans="1:7" ht="13.5" thickBot="1" thickTop="1">
      <c r="A22" s="55" t="s">
        <v>65</v>
      </c>
      <c r="B22" s="56">
        <v>431703</v>
      </c>
      <c r="C22" s="57">
        <v>1.0978104974061642</v>
      </c>
      <c r="D22" s="58">
        <v>114244</v>
      </c>
      <c r="E22" s="59">
        <v>1.039687667792106</v>
      </c>
      <c r="F22" s="56">
        <v>98023</v>
      </c>
      <c r="G22" s="59">
        <v>1.0605221305001677</v>
      </c>
    </row>
    <row r="23" spans="5:7" ht="12.75">
      <c r="E23" s="136" t="s">
        <v>59</v>
      </c>
      <c r="F23" s="136"/>
      <c r="G23" s="136"/>
    </row>
  </sheetData>
  <sheetProtection/>
  <mergeCells count="2">
    <mergeCell ref="A1:F1"/>
    <mergeCell ref="E23:G23"/>
  </mergeCells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9.75390625" style="0" customWidth="1"/>
    <col min="2" max="7" width="7.625" style="0" customWidth="1"/>
  </cols>
  <sheetData>
    <row r="1" spans="1:7" ht="13.5" thickBot="1">
      <c r="A1" s="124" t="s">
        <v>68</v>
      </c>
      <c r="B1" s="135"/>
      <c r="C1" s="135"/>
      <c r="D1" s="135"/>
      <c r="E1" s="135"/>
      <c r="F1" s="135"/>
      <c r="G1" t="s">
        <v>35</v>
      </c>
    </row>
    <row r="2" spans="1:7" ht="13.5" thickBot="1">
      <c r="A2" s="33"/>
      <c r="B2" s="34" t="s">
        <v>36</v>
      </c>
      <c r="C2" s="35" t="s">
        <v>37</v>
      </c>
      <c r="D2" s="36" t="s">
        <v>38</v>
      </c>
      <c r="E2" s="37" t="s">
        <v>37</v>
      </c>
      <c r="F2" s="34" t="s">
        <v>39</v>
      </c>
      <c r="G2" s="37" t="s">
        <v>37</v>
      </c>
    </row>
    <row r="3" spans="1:7" ht="13.5" thickBot="1">
      <c r="A3" s="38" t="s">
        <v>69</v>
      </c>
      <c r="B3" s="39">
        <v>375568</v>
      </c>
      <c r="C3" s="40">
        <v>0.9840510408615111</v>
      </c>
      <c r="D3" s="41">
        <v>91943</v>
      </c>
      <c r="E3" s="42">
        <v>0.9699754190887129</v>
      </c>
      <c r="F3" s="39">
        <v>96442</v>
      </c>
      <c r="G3" s="42">
        <v>0.9777268625999858</v>
      </c>
    </row>
    <row r="4" spans="1:7" ht="13.5" thickTop="1">
      <c r="A4" s="43">
        <v>34335</v>
      </c>
      <c r="B4" s="44">
        <v>33519</v>
      </c>
      <c r="C4" s="45">
        <v>1.0214536035349688</v>
      </c>
      <c r="D4" s="46">
        <v>7787</v>
      </c>
      <c r="E4" s="47">
        <v>1.1275702287865623</v>
      </c>
      <c r="F4" s="44">
        <v>6437</v>
      </c>
      <c r="G4" s="47">
        <v>0.7016568563331154</v>
      </c>
    </row>
    <row r="5" spans="1:7" ht="12.75">
      <c r="A5" s="48" t="s">
        <v>41</v>
      </c>
      <c r="B5" s="49">
        <v>34184</v>
      </c>
      <c r="C5" s="32">
        <v>1.1116386458976943</v>
      </c>
      <c r="D5" s="15">
        <v>7419</v>
      </c>
      <c r="E5" s="16">
        <v>1.061525253970525</v>
      </c>
      <c r="F5" s="49">
        <v>5781</v>
      </c>
      <c r="G5" s="16">
        <v>0.811026936026936</v>
      </c>
    </row>
    <row r="6" spans="1:7" ht="12.75">
      <c r="A6" s="48" t="s">
        <v>42</v>
      </c>
      <c r="B6" s="49">
        <v>33491</v>
      </c>
      <c r="C6" s="32">
        <v>1.0750144443731142</v>
      </c>
      <c r="D6" s="15">
        <v>8690</v>
      </c>
      <c r="E6" s="16">
        <v>1.119701069449813</v>
      </c>
      <c r="F6" s="49">
        <v>10548</v>
      </c>
      <c r="G6" s="16">
        <v>1.0276695245518317</v>
      </c>
    </row>
    <row r="7" spans="1:7" ht="12.75">
      <c r="A7" s="48" t="s">
        <v>43</v>
      </c>
      <c r="B7" s="49">
        <v>101194</v>
      </c>
      <c r="C7" s="32">
        <v>1.0683488175675675</v>
      </c>
      <c r="D7" s="15">
        <v>23896</v>
      </c>
      <c r="E7" s="16">
        <v>1.1034355374953824</v>
      </c>
      <c r="F7" s="49">
        <v>22766</v>
      </c>
      <c r="G7" s="16">
        <v>0.8569600240909433</v>
      </c>
    </row>
    <row r="8" spans="1:7" ht="12.75">
      <c r="A8" s="48" t="s">
        <v>44</v>
      </c>
      <c r="B8" s="49">
        <v>33618</v>
      </c>
      <c r="C8" s="32">
        <v>1.3605018211250506</v>
      </c>
      <c r="D8" s="15">
        <v>8509</v>
      </c>
      <c r="E8" s="16">
        <v>1.0124940504521656</v>
      </c>
      <c r="F8" s="49">
        <v>8531</v>
      </c>
      <c r="G8" s="16">
        <v>1.152215018908698</v>
      </c>
    </row>
    <row r="9" spans="1:7" ht="12.75">
      <c r="A9" s="48" t="s">
        <v>45</v>
      </c>
      <c r="B9" s="49">
        <v>30385</v>
      </c>
      <c r="C9" s="32">
        <v>0.9575507374259422</v>
      </c>
      <c r="D9" s="15">
        <v>9000</v>
      </c>
      <c r="E9" s="16">
        <v>1.076941486179251</v>
      </c>
      <c r="F9" s="49">
        <v>7585</v>
      </c>
      <c r="G9" s="16">
        <v>0.9385053204652314</v>
      </c>
    </row>
    <row r="10" spans="1:7" ht="12.75">
      <c r="A10" s="48" t="s">
        <v>46</v>
      </c>
      <c r="B10" s="49">
        <v>31930</v>
      </c>
      <c r="C10" s="32">
        <v>1.0578101706145437</v>
      </c>
      <c r="D10" s="15">
        <v>9752</v>
      </c>
      <c r="E10" s="16">
        <v>1.365252694946101</v>
      </c>
      <c r="F10" s="49">
        <v>9570</v>
      </c>
      <c r="G10" s="16">
        <v>1.5390800900611128</v>
      </c>
    </row>
    <row r="11" spans="1:7" ht="12.75">
      <c r="A11" s="48" t="s">
        <v>47</v>
      </c>
      <c r="B11" s="49">
        <v>95933</v>
      </c>
      <c r="C11" s="32">
        <v>1.1074260911724982</v>
      </c>
      <c r="D11" s="15">
        <v>27261</v>
      </c>
      <c r="E11" s="16">
        <v>1.1404367469879517</v>
      </c>
      <c r="F11" s="49">
        <v>25686</v>
      </c>
      <c r="G11" s="16">
        <v>1.1834684850718762</v>
      </c>
    </row>
    <row r="12" spans="1:7" ht="12.75">
      <c r="A12" s="48" t="s">
        <v>48</v>
      </c>
      <c r="B12" s="49">
        <v>197127</v>
      </c>
      <c r="C12" s="32">
        <v>1.0870155006699862</v>
      </c>
      <c r="D12" s="15">
        <v>51157</v>
      </c>
      <c r="E12" s="16">
        <v>1.1228489903424057</v>
      </c>
      <c r="F12" s="49">
        <v>48452</v>
      </c>
      <c r="G12" s="16">
        <v>1.0037704578413094</v>
      </c>
    </row>
    <row r="13" spans="1:7" ht="12.75">
      <c r="A13" s="48" t="s">
        <v>49</v>
      </c>
      <c r="B13" s="49">
        <v>34901</v>
      </c>
      <c r="C13" s="32">
        <v>1.0320854033593565</v>
      </c>
      <c r="D13" s="15">
        <v>9652</v>
      </c>
      <c r="E13" s="16">
        <v>1.239820166987797</v>
      </c>
      <c r="F13" s="49">
        <v>10149</v>
      </c>
      <c r="G13" s="16">
        <v>1.3357462490128982</v>
      </c>
    </row>
    <row r="14" spans="1:7" ht="12.75">
      <c r="A14" s="48" t="s">
        <v>50</v>
      </c>
      <c r="B14" s="49">
        <v>30626</v>
      </c>
      <c r="C14" s="32">
        <v>0.8547347269124501</v>
      </c>
      <c r="D14" s="15">
        <v>10235</v>
      </c>
      <c r="E14" s="16">
        <v>1.4922000291587696</v>
      </c>
      <c r="F14" s="49">
        <v>7980</v>
      </c>
      <c r="G14" s="16">
        <v>1.3493405478525533</v>
      </c>
    </row>
    <row r="15" spans="1:7" ht="12.75">
      <c r="A15" s="48" t="s">
        <v>51</v>
      </c>
      <c r="B15" s="49">
        <v>25848</v>
      </c>
      <c r="C15" s="32">
        <v>0.8139051577555262</v>
      </c>
      <c r="D15" s="15">
        <v>9112</v>
      </c>
      <c r="E15" s="16">
        <v>1.1965856861457649</v>
      </c>
      <c r="F15" s="49">
        <v>4437</v>
      </c>
      <c r="G15" s="16">
        <v>0.4393069306930693</v>
      </c>
    </row>
    <row r="16" spans="1:7" ht="12.75">
      <c r="A16" s="48" t="s">
        <v>52</v>
      </c>
      <c r="B16" s="49">
        <v>91375</v>
      </c>
      <c r="C16" s="32">
        <v>0.901089689857502</v>
      </c>
      <c r="D16" s="15">
        <v>28999</v>
      </c>
      <c r="E16" s="16">
        <v>1.302798867873669</v>
      </c>
      <c r="F16" s="49">
        <v>22566</v>
      </c>
      <c r="G16" s="16">
        <v>0.9557004912756225</v>
      </c>
    </row>
    <row r="17" spans="1:7" ht="12.75">
      <c r="A17" s="48" t="s">
        <v>53</v>
      </c>
      <c r="B17" s="49">
        <v>33891</v>
      </c>
      <c r="C17" s="32">
        <v>1.2499907793309482</v>
      </c>
      <c r="D17" s="15">
        <v>9371</v>
      </c>
      <c r="E17" s="16">
        <v>1.1715214401800225</v>
      </c>
      <c r="F17" s="49">
        <v>4781</v>
      </c>
      <c r="G17" s="16">
        <v>0.6241514360313316</v>
      </c>
    </row>
    <row r="18" spans="1:7" ht="12.75">
      <c r="A18" s="48" t="s">
        <v>54</v>
      </c>
      <c r="B18" s="49">
        <v>33286</v>
      </c>
      <c r="C18" s="32">
        <v>1.1094963501216626</v>
      </c>
      <c r="D18" s="15">
        <v>9811</v>
      </c>
      <c r="E18" s="16">
        <v>1.2665892073328169</v>
      </c>
      <c r="F18" s="49">
        <v>7595</v>
      </c>
      <c r="G18" s="16">
        <v>0.9356905260564248</v>
      </c>
    </row>
    <row r="19" spans="1:7" ht="12.75">
      <c r="A19" s="48" t="s">
        <v>55</v>
      </c>
      <c r="B19" s="49">
        <v>37561</v>
      </c>
      <c r="C19" s="32">
        <v>1.0520699120497452</v>
      </c>
      <c r="D19" s="15">
        <v>10545</v>
      </c>
      <c r="E19" s="16">
        <v>1.2585034013605443</v>
      </c>
      <c r="F19" s="49">
        <v>9035</v>
      </c>
      <c r="G19" s="16">
        <v>1.0286917909598088</v>
      </c>
    </row>
    <row r="20" spans="1:7" ht="12.75">
      <c r="A20" s="48" t="s">
        <v>56</v>
      </c>
      <c r="B20" s="49">
        <v>104738</v>
      </c>
      <c r="C20" s="32">
        <v>1.1284476814342355</v>
      </c>
      <c r="D20" s="15">
        <v>29727</v>
      </c>
      <c r="E20" s="16">
        <v>1.2322583319515834</v>
      </c>
      <c r="F20" s="49">
        <v>21411</v>
      </c>
      <c r="G20" s="16">
        <v>0.8717833876221498</v>
      </c>
    </row>
    <row r="21" spans="1:7" ht="13.5" thickBot="1">
      <c r="A21" s="50" t="s">
        <v>57</v>
      </c>
      <c r="B21" s="51">
        <v>196113</v>
      </c>
      <c r="C21" s="52">
        <v>1.009741480066522</v>
      </c>
      <c r="D21" s="53">
        <v>58726</v>
      </c>
      <c r="E21" s="54">
        <v>1.2661104283897118</v>
      </c>
      <c r="F21" s="51">
        <v>43977</v>
      </c>
      <c r="G21" s="54">
        <v>0.9129162168894793</v>
      </c>
    </row>
    <row r="22" spans="1:7" ht="13.5" thickBot="1" thickTop="1">
      <c r="A22" s="55" t="s">
        <v>67</v>
      </c>
      <c r="B22" s="56">
        <v>393240</v>
      </c>
      <c r="C22" s="57">
        <v>1.0470540621139182</v>
      </c>
      <c r="D22" s="58">
        <v>109883</v>
      </c>
      <c r="E22" s="59">
        <v>1.1951208901167027</v>
      </c>
      <c r="F22" s="56">
        <v>92429</v>
      </c>
      <c r="G22" s="59">
        <v>0.9583894983513407</v>
      </c>
    </row>
    <row r="23" spans="5:7" ht="12.75">
      <c r="E23" s="136" t="s">
        <v>59</v>
      </c>
      <c r="F23" s="136"/>
      <c r="G23" s="136"/>
    </row>
  </sheetData>
  <sheetProtection/>
  <mergeCells count="2">
    <mergeCell ref="A1:F1"/>
    <mergeCell ref="E23:G23"/>
  </mergeCells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J14" sqref="J14"/>
    </sheetView>
  </sheetViews>
  <sheetFormatPr defaultColWidth="9.00390625" defaultRowHeight="13.5"/>
  <cols>
    <col min="1" max="1" width="9.50390625" style="0" customWidth="1"/>
    <col min="2" max="7" width="7.625" style="0" customWidth="1"/>
  </cols>
  <sheetData>
    <row r="1" spans="1:7" ht="13.5" thickBot="1">
      <c r="A1" s="124" t="s">
        <v>70</v>
      </c>
      <c r="B1" s="135"/>
      <c r="C1" s="135"/>
      <c r="D1" s="135"/>
      <c r="E1" s="135"/>
      <c r="F1" s="135"/>
      <c r="G1" t="s">
        <v>35</v>
      </c>
    </row>
    <row r="2" spans="1:7" ht="13.5" thickBot="1">
      <c r="A2" s="33"/>
      <c r="B2" s="34" t="s">
        <v>36</v>
      </c>
      <c r="C2" s="35" t="s">
        <v>37</v>
      </c>
      <c r="D2" s="36" t="s">
        <v>38</v>
      </c>
      <c r="E2" s="37" t="s">
        <v>37</v>
      </c>
      <c r="F2" s="34" t="s">
        <v>39</v>
      </c>
      <c r="G2" s="37" t="s">
        <v>37</v>
      </c>
    </row>
    <row r="3" spans="1:7" ht="13.5" thickBot="1">
      <c r="A3" s="38" t="s">
        <v>71</v>
      </c>
      <c r="B3" s="39">
        <v>381655</v>
      </c>
      <c r="C3" s="40">
        <v>0.9298996652258873</v>
      </c>
      <c r="D3" s="41">
        <v>94789</v>
      </c>
      <c r="E3" s="42">
        <v>0.9310290636571686</v>
      </c>
      <c r="F3" s="39">
        <v>98639</v>
      </c>
      <c r="G3" s="42">
        <v>1.0611935320760402</v>
      </c>
    </row>
    <row r="4" spans="1:7" ht="13.5" thickTop="1">
      <c r="A4" s="43">
        <v>33970</v>
      </c>
      <c r="B4" s="44">
        <v>32815</v>
      </c>
      <c r="C4" s="45">
        <v>0.9085497535854699</v>
      </c>
      <c r="D4" s="46">
        <v>6906</v>
      </c>
      <c r="E4" s="47">
        <v>0.8767297194363336</v>
      </c>
      <c r="F4" s="44">
        <v>9174</v>
      </c>
      <c r="G4" s="47">
        <v>1.1639177873636133</v>
      </c>
    </row>
    <row r="5" spans="1:7" ht="12.75">
      <c r="A5" s="48" t="s">
        <v>41</v>
      </c>
      <c r="B5" s="49">
        <v>30751</v>
      </c>
      <c r="C5" s="32">
        <v>0.9278838900455629</v>
      </c>
      <c r="D5" s="15">
        <v>6989</v>
      </c>
      <c r="E5" s="16">
        <v>0.8617755856966708</v>
      </c>
      <c r="F5" s="49">
        <v>7128</v>
      </c>
      <c r="G5" s="16">
        <v>0.8585882919778367</v>
      </c>
    </row>
    <row r="6" spans="1:7" ht="12.75">
      <c r="A6" s="48" t="s">
        <v>42</v>
      </c>
      <c r="B6" s="49">
        <v>31154</v>
      </c>
      <c r="C6" s="32">
        <v>1.0108043217286915</v>
      </c>
      <c r="D6" s="15">
        <v>7761</v>
      </c>
      <c r="E6" s="16">
        <v>0.9381119303759217</v>
      </c>
      <c r="F6" s="49">
        <v>10264</v>
      </c>
      <c r="G6" s="16">
        <v>1.1387995118162655</v>
      </c>
    </row>
    <row r="7" spans="1:7" ht="12.75">
      <c r="A7" s="48" t="s">
        <v>43</v>
      </c>
      <c r="B7" s="49">
        <v>94720</v>
      </c>
      <c r="C7" s="32">
        <v>0.9464428457234213</v>
      </c>
      <c r="D7" s="15">
        <v>21656</v>
      </c>
      <c r="E7" s="16">
        <v>0.8926628194558944</v>
      </c>
      <c r="F7" s="49">
        <v>26566</v>
      </c>
      <c r="G7" s="16">
        <v>1.054331864904552</v>
      </c>
    </row>
    <row r="8" spans="1:7" ht="12.75">
      <c r="A8" s="48" t="s">
        <v>44</v>
      </c>
      <c r="B8" s="49">
        <v>24710</v>
      </c>
      <c r="C8" s="32">
        <v>0.7899363831079569</v>
      </c>
      <c r="D8" s="15">
        <v>8404</v>
      </c>
      <c r="E8" s="16">
        <v>1.0856478491151014</v>
      </c>
      <c r="F8" s="49">
        <v>7404</v>
      </c>
      <c r="G8" s="16">
        <v>1.1228389444949956</v>
      </c>
    </row>
    <row r="9" spans="1:7" ht="12.75">
      <c r="A9" s="48" t="s">
        <v>45</v>
      </c>
      <c r="B9" s="49">
        <v>31732</v>
      </c>
      <c r="C9" s="32">
        <v>1.173998298124237</v>
      </c>
      <c r="D9" s="15">
        <v>8357</v>
      </c>
      <c r="E9" s="16">
        <v>1.0945645055664701</v>
      </c>
      <c r="F9" s="49">
        <v>8082</v>
      </c>
      <c r="G9" s="16">
        <v>0.9570159857904085</v>
      </c>
    </row>
    <row r="10" spans="1:7" ht="12.75">
      <c r="A10" s="48" t="s">
        <v>46</v>
      </c>
      <c r="B10" s="49">
        <v>30185</v>
      </c>
      <c r="C10" s="32">
        <v>1.0417601380500432</v>
      </c>
      <c r="D10" s="15">
        <v>7143</v>
      </c>
      <c r="E10" s="16">
        <v>0.8760117733627667</v>
      </c>
      <c r="F10" s="49">
        <v>6218</v>
      </c>
      <c r="G10" s="16">
        <v>0.6804552418472314</v>
      </c>
    </row>
    <row r="11" spans="1:7" ht="12.75">
      <c r="A11" s="48" t="s">
        <v>47</v>
      </c>
      <c r="B11" s="49">
        <v>86627</v>
      </c>
      <c r="C11" s="32">
        <v>0.9924614767714957</v>
      </c>
      <c r="D11" s="15">
        <v>23904</v>
      </c>
      <c r="E11" s="16">
        <v>1.015894602634934</v>
      </c>
      <c r="F11" s="49">
        <v>21704</v>
      </c>
      <c r="G11" s="16">
        <v>0.8977127021549407</v>
      </c>
    </row>
    <row r="12" spans="1:7" ht="12.75">
      <c r="A12" s="48" t="s">
        <v>48</v>
      </c>
      <c r="B12" s="49">
        <v>181347</v>
      </c>
      <c r="C12" s="32">
        <v>0.9678808742294452</v>
      </c>
      <c r="D12" s="15">
        <v>45560</v>
      </c>
      <c r="E12" s="16">
        <v>0.9533375183092697</v>
      </c>
      <c r="F12" s="49">
        <v>48270</v>
      </c>
      <c r="G12" s="16">
        <v>0.9776400534694374</v>
      </c>
    </row>
    <row r="13" spans="1:7" ht="12.75">
      <c r="A13" s="48" t="s">
        <v>49</v>
      </c>
      <c r="B13" s="49">
        <v>33816</v>
      </c>
      <c r="C13" s="32">
        <v>1.0749229155408626</v>
      </c>
      <c r="D13" s="15">
        <v>7785</v>
      </c>
      <c r="E13" s="16">
        <v>0.9488117001828154</v>
      </c>
      <c r="F13" s="49">
        <v>7598</v>
      </c>
      <c r="G13" s="16">
        <v>1.1444494652809158</v>
      </c>
    </row>
    <row r="14" spans="1:7" ht="12.75">
      <c r="A14" s="48" t="s">
        <v>50</v>
      </c>
      <c r="B14" s="49">
        <v>35831</v>
      </c>
      <c r="C14" s="32">
        <v>1.0747150569886024</v>
      </c>
      <c r="D14" s="15">
        <v>6859</v>
      </c>
      <c r="E14" s="16">
        <v>0.9429474841902667</v>
      </c>
      <c r="F14" s="49">
        <v>5914</v>
      </c>
      <c r="G14" s="16">
        <v>0.8013550135501355</v>
      </c>
    </row>
    <row r="15" spans="1:7" ht="12.75">
      <c r="A15" s="48" t="s">
        <v>51</v>
      </c>
      <c r="B15" s="49">
        <v>31758</v>
      </c>
      <c r="C15" s="32">
        <v>1.1930575904429168</v>
      </c>
      <c r="D15" s="15">
        <v>7615</v>
      </c>
      <c r="E15" s="16">
        <v>0.9361937546102779</v>
      </c>
      <c r="F15" s="49">
        <v>10100</v>
      </c>
      <c r="G15" s="16">
        <v>1.0669765476442004</v>
      </c>
    </row>
    <row r="16" spans="1:7" ht="12.75">
      <c r="A16" s="48" t="s">
        <v>52</v>
      </c>
      <c r="B16" s="49">
        <v>101405</v>
      </c>
      <c r="C16" s="32">
        <v>1.109245444004463</v>
      </c>
      <c r="D16" s="15">
        <v>22259</v>
      </c>
      <c r="E16" s="16">
        <v>0.9426587049506627</v>
      </c>
      <c r="F16" s="49">
        <v>23612</v>
      </c>
      <c r="G16" s="16">
        <v>1.0054077070470513</v>
      </c>
    </row>
    <row r="17" spans="1:7" ht="12.75">
      <c r="A17" s="48" t="s">
        <v>53</v>
      </c>
      <c r="B17" s="49">
        <v>27113</v>
      </c>
      <c r="C17" s="32">
        <v>0.7918747626975087</v>
      </c>
      <c r="D17" s="15">
        <v>7999</v>
      </c>
      <c r="E17" s="16">
        <v>0.982798869640005</v>
      </c>
      <c r="F17" s="49">
        <v>7660</v>
      </c>
      <c r="G17" s="16">
        <v>0.908875177978168</v>
      </c>
    </row>
    <row r="18" spans="1:7" ht="12.75">
      <c r="A18" s="48" t="s">
        <v>54</v>
      </c>
      <c r="B18" s="49">
        <v>30001</v>
      </c>
      <c r="C18" s="32">
        <v>0.8596028767084037</v>
      </c>
      <c r="D18" s="15">
        <v>7746</v>
      </c>
      <c r="E18" s="16">
        <v>0.9984532095901005</v>
      </c>
      <c r="F18" s="49">
        <v>8117</v>
      </c>
      <c r="G18" s="16">
        <v>0.8451686797167847</v>
      </c>
    </row>
    <row r="19" spans="1:7" ht="12.75">
      <c r="A19" s="48" t="s">
        <v>55</v>
      </c>
      <c r="B19" s="49">
        <v>35702</v>
      </c>
      <c r="C19" s="32">
        <v>1.0584015178465551</v>
      </c>
      <c r="D19" s="15">
        <v>8379</v>
      </c>
      <c r="E19" s="16">
        <v>1.1188409667512351</v>
      </c>
      <c r="F19" s="49">
        <v>8783</v>
      </c>
      <c r="G19" s="16">
        <v>1.1335828600929272</v>
      </c>
    </row>
    <row r="20" spans="1:7" ht="12.75">
      <c r="A20" s="48" t="s">
        <v>56</v>
      </c>
      <c r="B20" s="49">
        <v>92816</v>
      </c>
      <c r="C20" s="32">
        <v>0.9022474531456567</v>
      </c>
      <c r="D20" s="15">
        <v>24124</v>
      </c>
      <c r="E20" s="16">
        <v>1.0315573419994868</v>
      </c>
      <c r="F20" s="49">
        <v>24560</v>
      </c>
      <c r="G20" s="16">
        <v>0.9526764934057409</v>
      </c>
    </row>
    <row r="21" spans="1:7" ht="13.5" thickBot="1">
      <c r="A21" s="50" t="s">
        <v>57</v>
      </c>
      <c r="B21" s="51">
        <v>194221</v>
      </c>
      <c r="C21" s="52">
        <v>0.9996448607751299</v>
      </c>
      <c r="D21" s="53">
        <v>46383</v>
      </c>
      <c r="E21" s="54">
        <v>0.986893338156131</v>
      </c>
      <c r="F21" s="51">
        <v>48172</v>
      </c>
      <c r="G21" s="54">
        <v>0.9778138637978281</v>
      </c>
    </row>
    <row r="22" spans="1:7" ht="13.5" thickBot="1" thickTop="1">
      <c r="A22" s="55" t="s">
        <v>69</v>
      </c>
      <c r="B22" s="56">
        <v>375568</v>
      </c>
      <c r="C22" s="57">
        <v>0.9840510408615111</v>
      </c>
      <c r="D22" s="58">
        <v>91943</v>
      </c>
      <c r="E22" s="59">
        <v>0.9699754190887129</v>
      </c>
      <c r="F22" s="56">
        <v>96442</v>
      </c>
      <c r="G22" s="59">
        <v>0.9777268625999858</v>
      </c>
    </row>
    <row r="23" spans="5:7" ht="12.75">
      <c r="E23" s="136" t="s">
        <v>59</v>
      </c>
      <c r="F23" s="136"/>
      <c r="G23" s="136"/>
    </row>
  </sheetData>
  <sheetProtection/>
  <mergeCells count="2">
    <mergeCell ref="A1:F1"/>
    <mergeCell ref="E23:G2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8" sqref="B18:J23"/>
    </sheetView>
  </sheetViews>
  <sheetFormatPr defaultColWidth="9.00390625" defaultRowHeight="13.5"/>
  <cols>
    <col min="1" max="1" width="10.25390625" style="71" bestFit="1" customWidth="1"/>
    <col min="2" max="16384" width="9.00390625" style="71" customWidth="1"/>
  </cols>
  <sheetData>
    <row r="1" spans="1:10" ht="13.5" thickBot="1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70" t="s">
        <v>1</v>
      </c>
    </row>
    <row r="2" spans="1:10" ht="13.5" thickBot="1">
      <c r="A2" s="111"/>
      <c r="B2" s="113" t="s">
        <v>2</v>
      </c>
      <c r="C2" s="115" t="s">
        <v>3</v>
      </c>
      <c r="D2" s="117" t="s">
        <v>4</v>
      </c>
      <c r="E2" s="118"/>
      <c r="F2" s="118"/>
      <c r="G2" s="118"/>
      <c r="H2" s="118"/>
      <c r="I2" s="119"/>
      <c r="J2" s="120" t="s">
        <v>5</v>
      </c>
    </row>
    <row r="3" spans="1:10" ht="13.5" thickBot="1">
      <c r="A3" s="112"/>
      <c r="B3" s="114"/>
      <c r="C3" s="116"/>
      <c r="D3" s="72" t="s">
        <v>6</v>
      </c>
      <c r="E3" s="73" t="s">
        <v>3</v>
      </c>
      <c r="F3" s="73" t="s">
        <v>7</v>
      </c>
      <c r="G3" s="73" t="s">
        <v>3</v>
      </c>
      <c r="H3" s="74" t="s">
        <v>8</v>
      </c>
      <c r="I3" s="75" t="s">
        <v>3</v>
      </c>
      <c r="J3" s="121"/>
    </row>
    <row r="4" spans="1:10" ht="12.75">
      <c r="A4" s="76" t="s">
        <v>122</v>
      </c>
      <c r="B4" s="77">
        <v>388577</v>
      </c>
      <c r="C4" s="78">
        <v>0.8987057501144842</v>
      </c>
      <c r="D4" s="77">
        <v>121819</v>
      </c>
      <c r="E4" s="79">
        <v>0.9231859345989163</v>
      </c>
      <c r="F4" s="80">
        <v>85116</v>
      </c>
      <c r="G4" s="79">
        <v>0.8279041718137518</v>
      </c>
      <c r="H4" s="81">
        <v>206935</v>
      </c>
      <c r="I4" s="82">
        <v>0.881459678656012</v>
      </c>
      <c r="J4" s="83"/>
    </row>
    <row r="5" spans="1:10" ht="12.75">
      <c r="A5" s="84" t="s">
        <v>95</v>
      </c>
      <c r="B5" s="85">
        <v>42747</v>
      </c>
      <c r="C5" s="86">
        <f>B5/'2020'!B5</f>
        <v>1.2037000535015348</v>
      </c>
      <c r="D5" s="85">
        <v>9429</v>
      </c>
      <c r="E5" s="87">
        <f>D5/'2020'!D5</f>
        <v>0.9976722039995768</v>
      </c>
      <c r="F5" s="88">
        <v>7581</v>
      </c>
      <c r="G5" s="87">
        <f>F5/'2020'!F5</f>
        <v>0.952865761689291</v>
      </c>
      <c r="H5" s="89">
        <f>+D5+F5</f>
        <v>17010</v>
      </c>
      <c r="I5" s="90">
        <f>H5/'2020'!H5</f>
        <v>0.9771930832423738</v>
      </c>
      <c r="J5" s="91">
        <v>25233</v>
      </c>
    </row>
    <row r="6" spans="1:10" ht="12.75">
      <c r="A6" s="84" t="s">
        <v>10</v>
      </c>
      <c r="B6" s="85">
        <v>35015</v>
      </c>
      <c r="C6" s="86">
        <f>B6/'2020'!B6</f>
        <v>1.0707623620072781</v>
      </c>
      <c r="D6" s="85">
        <v>9851</v>
      </c>
      <c r="E6" s="87">
        <f>D6/'2020'!D6</f>
        <v>0.7865697860108591</v>
      </c>
      <c r="F6" s="88">
        <v>9642</v>
      </c>
      <c r="G6" s="87">
        <f>F6/'2020'!F6</f>
        <v>1.5556631171345596</v>
      </c>
      <c r="H6" s="89">
        <f aca="true" t="shared" si="0" ref="H6:H23">+D6+F6</f>
        <v>19493</v>
      </c>
      <c r="I6" s="90">
        <f>H6/'2020'!H6</f>
        <v>1.0411814977032368</v>
      </c>
      <c r="J6" s="91">
        <v>24449</v>
      </c>
    </row>
    <row r="7" spans="1:10" ht="12.75">
      <c r="A7" s="84" t="s">
        <v>11</v>
      </c>
      <c r="B7" s="85">
        <v>44333</v>
      </c>
      <c r="C7" s="86">
        <f>B7/'2020'!B7</f>
        <v>1.270395736023154</v>
      </c>
      <c r="D7" s="85">
        <v>11094</v>
      </c>
      <c r="E7" s="87">
        <f>D7/'2020'!D7</f>
        <v>0.9966759500494116</v>
      </c>
      <c r="F7" s="88">
        <v>11250</v>
      </c>
      <c r="G7" s="87">
        <f>F7/'2020'!F7</f>
        <v>1.968503937007874</v>
      </c>
      <c r="H7" s="89">
        <f t="shared" si="0"/>
        <v>22344</v>
      </c>
      <c r="I7" s="90">
        <f>H7/'2020'!H7</f>
        <v>1.326368277335866</v>
      </c>
      <c r="J7" s="91">
        <v>27030</v>
      </c>
    </row>
    <row r="8" spans="1:10" ht="12.75">
      <c r="A8" s="84" t="s">
        <v>12</v>
      </c>
      <c r="B8" s="85">
        <f>SUM(B5:B7)</f>
        <v>122095</v>
      </c>
      <c r="C8" s="86">
        <f>B8/'2020'!B8</f>
        <v>1.184112267362357</v>
      </c>
      <c r="D8" s="85">
        <f>SUM(D5:D7)</f>
        <v>30374</v>
      </c>
      <c r="E8" s="87">
        <f>D8/'2020'!D8</f>
        <v>0.9174771944662599</v>
      </c>
      <c r="F8" s="88">
        <f>SUM(F5:F7)</f>
        <v>28473</v>
      </c>
      <c r="G8" s="87">
        <f>F8/'2020'!F8</f>
        <v>1.433036388343651</v>
      </c>
      <c r="H8" s="92">
        <f t="shared" si="0"/>
        <v>58847</v>
      </c>
      <c r="I8" s="90">
        <f>H8/'2020'!H8</f>
        <v>1.1108447380840019</v>
      </c>
      <c r="J8" s="91"/>
    </row>
    <row r="9" spans="1:10" ht="12.75">
      <c r="A9" s="84" t="s">
        <v>13</v>
      </c>
      <c r="B9" s="85">
        <v>37062</v>
      </c>
      <c r="C9" s="86">
        <f>B9/'2020'!B9</f>
        <v>1.1170655253481223</v>
      </c>
      <c r="D9" s="85">
        <v>10039</v>
      </c>
      <c r="E9" s="87">
        <f>D9/'2020'!D9</f>
        <v>1.0221973322472253</v>
      </c>
      <c r="F9" s="88">
        <v>10610</v>
      </c>
      <c r="G9" s="87">
        <f>F9/'2020'!F9</f>
        <v>1.7955660856320868</v>
      </c>
      <c r="H9" s="89">
        <f t="shared" si="0"/>
        <v>20649</v>
      </c>
      <c r="I9" s="90">
        <f>H9/'2020'!H9</f>
        <v>1.3127145581691035</v>
      </c>
      <c r="J9" s="91">
        <v>23450</v>
      </c>
    </row>
    <row r="10" spans="1:10" ht="12.75">
      <c r="A10" s="84" t="s">
        <v>14</v>
      </c>
      <c r="B10" s="85">
        <v>39184</v>
      </c>
      <c r="C10" s="86">
        <f>B10/'2020'!B10</f>
        <v>1.1387718329506815</v>
      </c>
      <c r="D10" s="85">
        <v>10253</v>
      </c>
      <c r="E10" s="87">
        <f>D10/'2020'!D10</f>
        <v>1.4549453668227614</v>
      </c>
      <c r="F10" s="88">
        <v>7813</v>
      </c>
      <c r="G10" s="87">
        <f>F10/'2020'!F10</f>
        <v>0.8236348302761966</v>
      </c>
      <c r="H10" s="89">
        <f t="shared" si="0"/>
        <v>18066</v>
      </c>
      <c r="I10" s="90">
        <f>H10/'2020'!H10</f>
        <v>1.0927236436218473</v>
      </c>
      <c r="J10" s="91">
        <v>24823</v>
      </c>
    </row>
    <row r="11" spans="1:10" ht="12.75">
      <c r="A11" s="84" t="s">
        <v>15</v>
      </c>
      <c r="B11" s="85">
        <v>27512</v>
      </c>
      <c r="C11" s="86">
        <f>B11/'2020'!B11</f>
        <v>1.2797469532049492</v>
      </c>
      <c r="D11" s="85">
        <v>11046</v>
      </c>
      <c r="E11" s="87">
        <f>D11/'2020'!D11</f>
        <v>1.43828125</v>
      </c>
      <c r="F11" s="88">
        <v>5937</v>
      </c>
      <c r="G11" s="87">
        <f>F11/'2020'!F11</f>
        <v>0.7065333809353802</v>
      </c>
      <c r="H11" s="89">
        <f t="shared" si="0"/>
        <v>16983</v>
      </c>
      <c r="I11" s="90">
        <f>H11/'2020'!H11</f>
        <v>1.0559597090095132</v>
      </c>
      <c r="J11" s="91">
        <v>22403</v>
      </c>
    </row>
    <row r="12" spans="1:10" ht="12.75">
      <c r="A12" s="84" t="s">
        <v>16</v>
      </c>
      <c r="B12" s="85">
        <f>SUM(B9:B11)</f>
        <v>103758</v>
      </c>
      <c r="C12" s="86">
        <f>B12/'2020'!B12</f>
        <v>1.1647078632766459</v>
      </c>
      <c r="D12" s="85">
        <f>SUM(D9:D11)</f>
        <v>31338</v>
      </c>
      <c r="E12" s="87">
        <f>D12/'2020'!D12</f>
        <v>1.2766009450871763</v>
      </c>
      <c r="F12" s="93">
        <f>SUM(F9:F11)</f>
        <v>24360</v>
      </c>
      <c r="G12" s="87">
        <f>F12/'2020'!F12</f>
        <v>1.0236154298680562</v>
      </c>
      <c r="H12" s="92">
        <f t="shared" si="0"/>
        <v>55698</v>
      </c>
      <c r="I12" s="90">
        <f>H12/'2020'!H12</f>
        <v>1.1520704918710958</v>
      </c>
      <c r="J12" s="91"/>
    </row>
    <row r="13" spans="1:10" ht="12.75">
      <c r="A13" s="84" t="s">
        <v>17</v>
      </c>
      <c r="B13" s="85">
        <f>SUM(B5:B7,B9:B11)</f>
        <v>225853</v>
      </c>
      <c r="C13" s="86">
        <f>B13/'2020'!B13</f>
        <v>1.1751181085974733</v>
      </c>
      <c r="D13" s="85">
        <f>SUM(D5:D7,D9:D11)</f>
        <v>61712</v>
      </c>
      <c r="E13" s="87">
        <f>D13/'2020'!D13</f>
        <v>1.0703854025739759</v>
      </c>
      <c r="F13" s="93">
        <f>SUM(F5:F7,F9:F11)</f>
        <v>52833</v>
      </c>
      <c r="G13" s="87">
        <f>F13/'2020'!F13</f>
        <v>1.2099067946046214</v>
      </c>
      <c r="H13" s="92">
        <f t="shared" si="0"/>
        <v>114545</v>
      </c>
      <c r="I13" s="90">
        <f>H13/'2020'!H13</f>
        <v>1.1305158851570751</v>
      </c>
      <c r="J13" s="91"/>
    </row>
    <row r="14" spans="1:10" ht="12.75">
      <c r="A14" s="84" t="s">
        <v>18</v>
      </c>
      <c r="B14" s="85">
        <v>34926</v>
      </c>
      <c r="C14" s="86">
        <f>B14/'2020'!B14</f>
        <v>0.9475311991318502</v>
      </c>
      <c r="D14" s="85">
        <v>9689</v>
      </c>
      <c r="E14" s="87">
        <f>D14/'2020'!D14</f>
        <v>1.0779928793947486</v>
      </c>
      <c r="F14" s="94">
        <v>7956</v>
      </c>
      <c r="G14" s="87">
        <f>F14/'2020'!F14</f>
        <v>0.8674225904928042</v>
      </c>
      <c r="H14" s="89">
        <f t="shared" si="0"/>
        <v>17645</v>
      </c>
      <c r="I14" s="90">
        <f>H14/'2020'!H14</f>
        <v>0.9716409691629956</v>
      </c>
      <c r="J14" s="91">
        <v>21790</v>
      </c>
    </row>
    <row r="15" spans="1:10" ht="12.75">
      <c r="A15" s="84" t="s">
        <v>19</v>
      </c>
      <c r="B15" s="85">
        <v>32770</v>
      </c>
      <c r="C15" s="86">
        <f>B15/'2020'!B15</f>
        <v>0.8780814576634512</v>
      </c>
      <c r="D15" s="85">
        <v>10709</v>
      </c>
      <c r="E15" s="95">
        <f>D15/'2020'!D15</f>
        <v>1.4191624701828784</v>
      </c>
      <c r="F15" s="94">
        <v>4623</v>
      </c>
      <c r="G15" s="95">
        <f>F15/'2020'!F15</f>
        <v>0.5172298053255762</v>
      </c>
      <c r="H15" s="89">
        <f t="shared" si="0"/>
        <v>15332</v>
      </c>
      <c r="I15" s="86">
        <f>H15/'2020'!H15</f>
        <v>0.9301140499878671</v>
      </c>
      <c r="J15" s="91">
        <v>23365</v>
      </c>
    </row>
    <row r="16" spans="1:10" ht="12.75">
      <c r="A16" s="84" t="s">
        <v>20</v>
      </c>
      <c r="B16" s="85">
        <v>34178</v>
      </c>
      <c r="C16" s="86">
        <f>B16/'2020'!B16</f>
        <v>1.1304491631937554</v>
      </c>
      <c r="D16" s="85">
        <v>9942</v>
      </c>
      <c r="E16" s="95">
        <f>D16/'2020'!D16</f>
        <v>1.0281282316442606</v>
      </c>
      <c r="F16" s="94">
        <v>4473</v>
      </c>
      <c r="G16" s="95">
        <f>F16/'2020'!F16</f>
        <v>0.5833333333333334</v>
      </c>
      <c r="H16" s="89">
        <f t="shared" si="0"/>
        <v>14415</v>
      </c>
      <c r="I16" s="86">
        <f>H16/'2020'!H16</f>
        <v>0.8314107740223786</v>
      </c>
      <c r="J16" s="91">
        <v>23927</v>
      </c>
    </row>
    <row r="17" spans="1:10" ht="12.75">
      <c r="A17" s="84" t="s">
        <v>21</v>
      </c>
      <c r="B17" s="85">
        <f>SUM(B14:B16)</f>
        <v>101874</v>
      </c>
      <c r="C17" s="86">
        <f>B17/'2020'!B17</f>
        <v>0.9756737602237248</v>
      </c>
      <c r="D17" s="85">
        <f>SUM(D14:D16)</f>
        <v>30340</v>
      </c>
      <c r="E17" s="95">
        <f>D17/'2020'!D17</f>
        <v>1.157838497939246</v>
      </c>
      <c r="F17" s="94">
        <f>SUM(F14:F16)</f>
        <v>17052</v>
      </c>
      <c r="G17" s="95">
        <f>F17/'2020'!F17</f>
        <v>0.6614942974629529</v>
      </c>
      <c r="H17" s="96">
        <f t="shared" si="0"/>
        <v>47392</v>
      </c>
      <c r="I17" s="86">
        <f>H17/'2020'!H17</f>
        <v>0.9117002039167404</v>
      </c>
      <c r="J17" s="91"/>
    </row>
    <row r="18" spans="1:10" ht="12.75">
      <c r="A18" s="84" t="s">
        <v>22</v>
      </c>
      <c r="B18" s="85">
        <v>30634</v>
      </c>
      <c r="C18" s="86">
        <f>B18/'2020'!B18</f>
        <v>1.4595264186002193</v>
      </c>
      <c r="D18" s="85">
        <v>11068</v>
      </c>
      <c r="E18" s="95">
        <f>D18/'2020'!D18</f>
        <v>1.056006106287568</v>
      </c>
      <c r="F18" s="94">
        <v>3906</v>
      </c>
      <c r="G18" s="95">
        <f>F18/'2020'!F18</f>
        <v>1.4328686720469552</v>
      </c>
      <c r="H18" s="89">
        <f t="shared" si="0"/>
        <v>14974</v>
      </c>
      <c r="I18" s="86">
        <f>H18/'2020'!H18</f>
        <v>1.1337926856969789</v>
      </c>
      <c r="J18" s="91">
        <v>23108</v>
      </c>
    </row>
    <row r="19" spans="1:10" ht="12.75">
      <c r="A19" s="84" t="s">
        <v>23</v>
      </c>
      <c r="B19" s="85">
        <v>38080</v>
      </c>
      <c r="C19" s="86">
        <f>B19/'2020'!B19</f>
        <v>1.2360425863412101</v>
      </c>
      <c r="D19" s="85">
        <v>9075</v>
      </c>
      <c r="E19" s="95">
        <f>D19/'2020'!D19</f>
        <v>0.7383451305833537</v>
      </c>
      <c r="F19" s="94">
        <v>4657</v>
      </c>
      <c r="G19" s="95">
        <f>F19/'2020'!F19</f>
        <v>1.0223929747530187</v>
      </c>
      <c r="H19" s="89">
        <f t="shared" si="0"/>
        <v>13732</v>
      </c>
      <c r="I19" s="86">
        <f>H19/'2020'!H19</f>
        <v>0.8151489967944913</v>
      </c>
      <c r="J19" s="91">
        <v>29604</v>
      </c>
    </row>
    <row r="20" spans="1:10" ht="12.75">
      <c r="A20" s="84" t="s">
        <v>24</v>
      </c>
      <c r="B20" s="85">
        <v>39098</v>
      </c>
      <c r="C20" s="86">
        <f>B20/'2020'!B20</f>
        <v>0.9733134179736121</v>
      </c>
      <c r="D20" s="85">
        <v>11396</v>
      </c>
      <c r="E20" s="95">
        <f>D20/'2020'!D20</f>
        <v>0.7502798077556126</v>
      </c>
      <c r="F20" s="94">
        <v>8260</v>
      </c>
      <c r="G20" s="95">
        <f>F20/'2020'!F20</f>
        <v>0.9845053635280095</v>
      </c>
      <c r="H20" s="89">
        <f t="shared" si="0"/>
        <v>19656</v>
      </c>
      <c r="I20" s="86">
        <f>H20/'2020'!H20</f>
        <v>0.8336231392340642</v>
      </c>
      <c r="J20" s="91">
        <v>30512</v>
      </c>
    </row>
    <row r="21" spans="1:10" ht="12.75">
      <c r="A21" s="84" t="s">
        <v>25</v>
      </c>
      <c r="B21" s="85">
        <f>SUM(B18:B20)</f>
        <v>107812</v>
      </c>
      <c r="C21" s="86">
        <f>B21/'2020'!B21</f>
        <v>1.1722900605652027</v>
      </c>
      <c r="D21" s="85">
        <f>SUM(D18:D20)</f>
        <v>31539</v>
      </c>
      <c r="E21" s="95">
        <f>D21/'2020'!D21</f>
        <v>0.8308263744369221</v>
      </c>
      <c r="F21" s="94">
        <f>SUM(F18:F20)</f>
        <v>16823</v>
      </c>
      <c r="G21" s="95">
        <f>F21/'2020'!F21</f>
        <v>1.073511581902878</v>
      </c>
      <c r="H21" s="94">
        <f t="shared" si="0"/>
        <v>48362</v>
      </c>
      <c r="I21" s="97">
        <f>H21/'2020'!H21</f>
        <v>0.9017377684964201</v>
      </c>
      <c r="J21" s="91"/>
    </row>
    <row r="22" spans="1:10" ht="12.75">
      <c r="A22" s="84" t="s">
        <v>26</v>
      </c>
      <c r="B22" s="85">
        <f>SUM(B21,B17)</f>
        <v>209686</v>
      </c>
      <c r="C22" s="86">
        <f>B22/'2020'!B22</f>
        <v>1.0677509535036485</v>
      </c>
      <c r="D22" s="85">
        <f>SUM(D21,D17)</f>
        <v>61879</v>
      </c>
      <c r="E22" s="95">
        <f>D22/'2020'!D22</f>
        <v>0.9643731006000156</v>
      </c>
      <c r="F22" s="94">
        <f>SUM(F21,F17)</f>
        <v>33875</v>
      </c>
      <c r="G22" s="95">
        <f>F22/'2020'!F22</f>
        <v>0.8172694154261864</v>
      </c>
      <c r="H22" s="94">
        <f t="shared" si="0"/>
        <v>95754</v>
      </c>
      <c r="I22" s="97">
        <f>H22/'2020'!H22</f>
        <v>0.9066411649970648</v>
      </c>
      <c r="J22" s="91"/>
    </row>
    <row r="23" spans="1:10" ht="13.5" thickBot="1">
      <c r="A23" s="107" t="s">
        <v>123</v>
      </c>
      <c r="B23" s="99">
        <f>SUM(B13,B22)</f>
        <v>435539</v>
      </c>
      <c r="C23" s="100">
        <f>B23/'2020'!B23</f>
        <v>1.120856355368434</v>
      </c>
      <c r="D23" s="99">
        <f>SUM(D13,D22)</f>
        <v>123591</v>
      </c>
      <c r="E23" s="101">
        <f>D23/'2020'!D23</f>
        <v>1.0145461709585533</v>
      </c>
      <c r="F23" s="102">
        <f>SUM(F13,F22)</f>
        <v>86708</v>
      </c>
      <c r="G23" s="101">
        <f>F23/'2020'!F23</f>
        <v>1.01870388646083</v>
      </c>
      <c r="H23" s="102">
        <f t="shared" si="0"/>
        <v>210299</v>
      </c>
      <c r="I23" s="103">
        <f>H23/'2020'!H23</f>
        <v>1.0162563123686181</v>
      </c>
      <c r="J23" s="104"/>
    </row>
    <row r="24" spans="5:10" ht="12.75">
      <c r="E24" s="105"/>
      <c r="F24" s="105"/>
      <c r="G24" s="105"/>
      <c r="J24" s="70" t="s">
        <v>28</v>
      </c>
    </row>
  </sheetData>
  <sheetProtection/>
  <mergeCells count="6">
    <mergeCell ref="A1:I1"/>
    <mergeCell ref="A2:A3"/>
    <mergeCell ref="B2:B3"/>
    <mergeCell ref="C2:C3"/>
    <mergeCell ref="D2:I2"/>
    <mergeCell ref="J2:J3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8" sqref="B18:J23"/>
    </sheetView>
  </sheetViews>
  <sheetFormatPr defaultColWidth="9.00390625" defaultRowHeight="13.5"/>
  <cols>
    <col min="1" max="1" width="10.25390625" style="71" bestFit="1" customWidth="1"/>
    <col min="2" max="16384" width="9.00390625" style="71" customWidth="1"/>
  </cols>
  <sheetData>
    <row r="1" spans="1:10" ht="13.5" thickBot="1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70" t="s">
        <v>1</v>
      </c>
    </row>
    <row r="2" spans="1:10" ht="13.5" thickBot="1">
      <c r="A2" s="111"/>
      <c r="B2" s="113" t="s">
        <v>2</v>
      </c>
      <c r="C2" s="115" t="s">
        <v>3</v>
      </c>
      <c r="D2" s="117" t="s">
        <v>4</v>
      </c>
      <c r="E2" s="118"/>
      <c r="F2" s="118"/>
      <c r="G2" s="118"/>
      <c r="H2" s="118"/>
      <c r="I2" s="119"/>
      <c r="J2" s="120" t="s">
        <v>5</v>
      </c>
    </row>
    <row r="3" spans="1:10" ht="13.5" thickBot="1">
      <c r="A3" s="112"/>
      <c r="B3" s="114"/>
      <c r="C3" s="116"/>
      <c r="D3" s="72" t="s">
        <v>6</v>
      </c>
      <c r="E3" s="73" t="s">
        <v>3</v>
      </c>
      <c r="F3" s="73" t="s">
        <v>7</v>
      </c>
      <c r="G3" s="73" t="s">
        <v>3</v>
      </c>
      <c r="H3" s="74" t="s">
        <v>8</v>
      </c>
      <c r="I3" s="75" t="s">
        <v>3</v>
      </c>
      <c r="J3" s="121"/>
    </row>
    <row r="4" spans="1:10" ht="12.75">
      <c r="A4" s="76" t="s">
        <v>119</v>
      </c>
      <c r="B4" s="77">
        <v>432374</v>
      </c>
      <c r="C4" s="78">
        <v>1.0122038294694506</v>
      </c>
      <c r="D4" s="77">
        <v>131955</v>
      </c>
      <c r="E4" s="79">
        <v>0.9082430516360833</v>
      </c>
      <c r="F4" s="80">
        <v>102809</v>
      </c>
      <c r="G4" s="79">
        <v>1.0778884462151395</v>
      </c>
      <c r="H4" s="81">
        <v>234764</v>
      </c>
      <c r="I4" s="82">
        <v>0.9754763863611811</v>
      </c>
      <c r="J4" s="83"/>
    </row>
    <row r="5" spans="1:10" ht="12.75">
      <c r="A5" s="84" t="s">
        <v>95</v>
      </c>
      <c r="B5" s="85">
        <v>35513</v>
      </c>
      <c r="C5" s="86">
        <f>B5/'2019'!B5</f>
        <v>0.8393523989600568</v>
      </c>
      <c r="D5" s="85">
        <v>9451</v>
      </c>
      <c r="E5" s="87">
        <f>D5/'2019'!D5</f>
        <v>0.7443490588327951</v>
      </c>
      <c r="F5" s="88">
        <v>7956</v>
      </c>
      <c r="G5" s="87">
        <f>F5/'2019'!F5</f>
        <v>1.467355219476208</v>
      </c>
      <c r="H5" s="89">
        <f>D5+F5</f>
        <v>17407</v>
      </c>
      <c r="I5" s="90">
        <f>H5/'2019'!H5</f>
        <v>0.9607042331254484</v>
      </c>
      <c r="J5" s="91">
        <v>26532</v>
      </c>
    </row>
    <row r="6" spans="1:10" ht="12.75">
      <c r="A6" s="84" t="s">
        <v>10</v>
      </c>
      <c r="B6" s="85">
        <v>32701</v>
      </c>
      <c r="C6" s="86">
        <f>B6/'2019'!B6</f>
        <v>0.9371525190577177</v>
      </c>
      <c r="D6" s="85">
        <v>12524</v>
      </c>
      <c r="E6" s="87">
        <f>D6/'2019'!D6</f>
        <v>0.8652158894645942</v>
      </c>
      <c r="F6" s="88">
        <v>6198</v>
      </c>
      <c r="G6" s="87">
        <f>F6/'2019'!F6</f>
        <v>0.7712792434046789</v>
      </c>
      <c r="H6" s="89">
        <f aca="true" t="shared" si="0" ref="H6:H23">D6+F6</f>
        <v>18722</v>
      </c>
      <c r="I6" s="90">
        <f>H6/'2019'!H6</f>
        <v>0.8316822886588778</v>
      </c>
      <c r="J6" s="91">
        <v>26901</v>
      </c>
    </row>
    <row r="7" spans="1:10" ht="12.75">
      <c r="A7" s="84" t="s">
        <v>11</v>
      </c>
      <c r="B7" s="85">
        <v>34897</v>
      </c>
      <c r="C7" s="86">
        <f>B7/'2019'!B7</f>
        <v>0.8779119496855345</v>
      </c>
      <c r="D7" s="85">
        <v>11131</v>
      </c>
      <c r="E7" s="87">
        <f>D7/'2019'!D7</f>
        <v>0.7634954386446259</v>
      </c>
      <c r="F7" s="88">
        <v>5715</v>
      </c>
      <c r="G7" s="87">
        <f>F7/'2019'!F7</f>
        <v>0.4945482866043614</v>
      </c>
      <c r="H7" s="89">
        <f t="shared" si="0"/>
        <v>16846</v>
      </c>
      <c r="I7" s="90">
        <f>H7/'2019'!H7</f>
        <v>0.6445762387602831</v>
      </c>
      <c r="J7" s="91">
        <v>29218</v>
      </c>
    </row>
    <row r="8" spans="1:10" ht="12.75">
      <c r="A8" s="84" t="s">
        <v>12</v>
      </c>
      <c r="B8" s="85">
        <f>SUM(B5:B7)</f>
        <v>103111</v>
      </c>
      <c r="C8" s="86">
        <f>B8/'2019'!B8</f>
        <v>0.8816372248918378</v>
      </c>
      <c r="D8" s="85">
        <f>SUM(D5:D7)</f>
        <v>33106</v>
      </c>
      <c r="E8" s="87">
        <f>D8/'2019'!D8</f>
        <v>0.7929390912792508</v>
      </c>
      <c r="F8" s="88">
        <f>SUM(F5:F7)</f>
        <v>19869</v>
      </c>
      <c r="G8" s="87">
        <f>F8/'2019'!F8</f>
        <v>0.7943151834972415</v>
      </c>
      <c r="H8" s="92">
        <f t="shared" si="0"/>
        <v>52975</v>
      </c>
      <c r="I8" s="90">
        <f>H8/'2019'!H8</f>
        <v>0.7934546543847825</v>
      </c>
      <c r="J8" s="91"/>
    </row>
    <row r="9" spans="1:10" ht="12.75">
      <c r="A9" s="84" t="s">
        <v>13</v>
      </c>
      <c r="B9" s="85">
        <v>33178</v>
      </c>
      <c r="C9" s="86">
        <f>B9/'2019'!B9</f>
        <v>0.8508706690944529</v>
      </c>
      <c r="D9" s="85">
        <v>9821</v>
      </c>
      <c r="E9" s="87">
        <f>D9/'2019'!D9</f>
        <v>0.9497147277826129</v>
      </c>
      <c r="F9" s="88">
        <v>5909</v>
      </c>
      <c r="G9" s="87">
        <f>F9/'2019'!F9</f>
        <v>0.4506902600869499</v>
      </c>
      <c r="H9" s="89">
        <f t="shared" si="0"/>
        <v>15730</v>
      </c>
      <c r="I9" s="90">
        <f>H9/'2019'!H9</f>
        <v>0.6707317073170732</v>
      </c>
      <c r="J9" s="91">
        <v>32478</v>
      </c>
    </row>
    <row r="10" spans="1:10" ht="12.75">
      <c r="A10" s="84" t="s">
        <v>14</v>
      </c>
      <c r="B10" s="85">
        <v>34409</v>
      </c>
      <c r="C10" s="86">
        <f>B10/'2019'!B10</f>
        <v>0.8831425491504543</v>
      </c>
      <c r="D10" s="85">
        <v>7047</v>
      </c>
      <c r="E10" s="87">
        <f>D10/'2019'!D10</f>
        <v>0.6481191943345903</v>
      </c>
      <c r="F10" s="88">
        <v>9486</v>
      </c>
      <c r="G10" s="87">
        <f>F10/'2019'!F10</f>
        <v>1.229393468118196</v>
      </c>
      <c r="H10" s="89">
        <f t="shared" si="0"/>
        <v>16533</v>
      </c>
      <c r="I10" s="90">
        <f>H10/'2019'!H10</f>
        <v>0.8893969551885523</v>
      </c>
      <c r="J10" s="91">
        <v>31417</v>
      </c>
    </row>
    <row r="11" spans="1:10" ht="12.75">
      <c r="A11" s="84" t="s">
        <v>15</v>
      </c>
      <c r="B11" s="85">
        <v>21498</v>
      </c>
      <c r="C11" s="86">
        <f>B11/'2019'!B11</f>
        <v>0.7027786858450474</v>
      </c>
      <c r="D11" s="85">
        <v>7680</v>
      </c>
      <c r="E11" s="87">
        <f>D11/'2019'!D11</f>
        <v>0.6918918918918919</v>
      </c>
      <c r="F11" s="88">
        <v>8403</v>
      </c>
      <c r="G11" s="87">
        <f>F11/'2019'!F11</f>
        <v>1.1241471571906354</v>
      </c>
      <c r="H11" s="89">
        <f t="shared" si="0"/>
        <v>16083</v>
      </c>
      <c r="I11" s="90">
        <f>H11/'2019'!H11</f>
        <v>0.8658411843876178</v>
      </c>
      <c r="J11" s="91">
        <v>26427</v>
      </c>
    </row>
    <row r="12" spans="1:10" ht="12.75">
      <c r="A12" s="84" t="s">
        <v>16</v>
      </c>
      <c r="B12" s="85">
        <f>SUM(B9:B11)</f>
        <v>89085</v>
      </c>
      <c r="C12" s="86">
        <f>B12/'2019'!B12</f>
        <v>0.8207195172509097</v>
      </c>
      <c r="D12" s="85">
        <f>SUM(D9:D11)</f>
        <v>24548</v>
      </c>
      <c r="E12" s="87">
        <f>D12/'2019'!D12</f>
        <v>0.7596707309525284</v>
      </c>
      <c r="F12" s="93">
        <f>SUM(F9:F11)</f>
        <v>23798</v>
      </c>
      <c r="G12" s="87">
        <f>F12/'2019'!F12</f>
        <v>0.8408593032294538</v>
      </c>
      <c r="H12" s="92">
        <f t="shared" si="0"/>
        <v>48346</v>
      </c>
      <c r="I12" s="90">
        <f>H12/'2019'!H12</f>
        <v>0.7975781971756631</v>
      </c>
      <c r="J12" s="91"/>
    </row>
    <row r="13" spans="1:10" ht="12.75">
      <c r="A13" s="84" t="s">
        <v>17</v>
      </c>
      <c r="B13" s="85">
        <f>SUM(B5:B7,B9:B11)</f>
        <v>192196</v>
      </c>
      <c r="C13" s="86">
        <f>B13/'2019'!B13</f>
        <v>0.8523142009498933</v>
      </c>
      <c r="D13" s="85">
        <f>SUM(D5:D7,D9:D11)</f>
        <v>57654</v>
      </c>
      <c r="E13" s="87">
        <f>D13/'2019'!D13</f>
        <v>0.7784243569837305</v>
      </c>
      <c r="F13" s="93">
        <f>SUM(F5:F7,F9:F11)</f>
        <v>43667</v>
      </c>
      <c r="G13" s="87">
        <f>F13/'2019'!F13</f>
        <v>0.8190224322904944</v>
      </c>
      <c r="H13" s="92">
        <f t="shared" si="0"/>
        <v>101321</v>
      </c>
      <c r="I13" s="90">
        <f>H13/'2019'!H13</f>
        <v>0.7954168989095705</v>
      </c>
      <c r="J13" s="91"/>
    </row>
    <row r="14" spans="1:10" ht="12.75">
      <c r="A14" s="84" t="s">
        <v>18</v>
      </c>
      <c r="B14" s="85">
        <v>36860</v>
      </c>
      <c r="C14" s="86">
        <f>B14/'2019'!B14</f>
        <v>1.038017459870459</v>
      </c>
      <c r="D14" s="85">
        <v>8988</v>
      </c>
      <c r="E14" s="87">
        <f>D14/'2019'!D14</f>
        <v>0.784704033525406</v>
      </c>
      <c r="F14" s="94">
        <v>9172</v>
      </c>
      <c r="G14" s="87">
        <f>F14/'2019'!F14</f>
        <v>1.3250505634209766</v>
      </c>
      <c r="H14" s="89">
        <f t="shared" si="0"/>
        <v>18160</v>
      </c>
      <c r="I14" s="90">
        <f>H14/'2019'!H14</f>
        <v>0.9882455376578145</v>
      </c>
      <c r="J14" s="91">
        <v>29484</v>
      </c>
    </row>
    <row r="15" spans="1:10" ht="12.75">
      <c r="A15" s="84" t="s">
        <v>19</v>
      </c>
      <c r="B15" s="85">
        <v>37320</v>
      </c>
      <c r="C15" s="86">
        <f>B15/'2019'!B15</f>
        <v>1.040684866568138</v>
      </c>
      <c r="D15" s="85">
        <v>7546</v>
      </c>
      <c r="E15" s="95">
        <f>D15/'2019'!D15</f>
        <v>0.9884726224783862</v>
      </c>
      <c r="F15" s="94">
        <v>8938</v>
      </c>
      <c r="G15" s="95">
        <f>F15/'2019'!F15</f>
        <v>0.9847950639048039</v>
      </c>
      <c r="H15" s="89">
        <f t="shared" si="0"/>
        <v>16484</v>
      </c>
      <c r="I15" s="86">
        <f>H15/'2019'!H15</f>
        <v>0.9864751645721125</v>
      </c>
      <c r="J15" s="91">
        <v>33080</v>
      </c>
    </row>
    <row r="16" spans="1:10" ht="12.75">
      <c r="A16" s="84" t="s">
        <v>20</v>
      </c>
      <c r="B16" s="85">
        <v>30234</v>
      </c>
      <c r="C16" s="86">
        <f>B16/'2019'!B16</f>
        <v>0.9618553749244425</v>
      </c>
      <c r="D16" s="85">
        <v>9670</v>
      </c>
      <c r="E16" s="95">
        <f>D16/'2019'!D16</f>
        <v>1.0673289183222958</v>
      </c>
      <c r="F16" s="94">
        <v>7668</v>
      </c>
      <c r="G16" s="95">
        <f>F16/'2019'!F16</f>
        <v>0.7263427109974424</v>
      </c>
      <c r="H16" s="89">
        <f t="shared" si="0"/>
        <v>17338</v>
      </c>
      <c r="I16" s="86">
        <f>H16/'2019'!H16</f>
        <v>0.8838252536065657</v>
      </c>
      <c r="J16" s="91">
        <v>28383</v>
      </c>
    </row>
    <row r="17" spans="1:10" ht="12.75">
      <c r="A17" s="84" t="s">
        <v>21</v>
      </c>
      <c r="B17" s="85">
        <f>SUM(B14:B16)</f>
        <v>104414</v>
      </c>
      <c r="C17" s="86">
        <f>B17/'2019'!B17</f>
        <v>1.0156608692268783</v>
      </c>
      <c r="D17" s="85">
        <f>SUM(D14:D16)</f>
        <v>26204</v>
      </c>
      <c r="E17" s="95">
        <f>D17/'2019'!D17</f>
        <v>0.9309364786130453</v>
      </c>
      <c r="F17" s="94">
        <f>SUM(F14:F16)</f>
        <v>25778</v>
      </c>
      <c r="G17" s="95">
        <f>F17/'2019'!F17</f>
        <v>0.9707399736396158</v>
      </c>
      <c r="H17" s="96">
        <f t="shared" si="0"/>
        <v>51982</v>
      </c>
      <c r="I17" s="86">
        <f>H17/'2019'!H17</f>
        <v>0.9502586695428039</v>
      </c>
      <c r="J17" s="91"/>
    </row>
    <row r="18" spans="1:10" ht="12.75">
      <c r="A18" s="84" t="s">
        <v>22</v>
      </c>
      <c r="B18" s="85">
        <v>20989</v>
      </c>
      <c r="C18" s="86">
        <f>B18/'2019'!B18</f>
        <v>0.6636837944664031</v>
      </c>
      <c r="D18" s="85">
        <v>10481</v>
      </c>
      <c r="E18" s="95">
        <f>D18/'2019'!D18</f>
        <v>1.0563394476919976</v>
      </c>
      <c r="F18" s="94">
        <v>2726</v>
      </c>
      <c r="G18" s="95">
        <f>F18/'2019'!F18</f>
        <v>0.3249493384193587</v>
      </c>
      <c r="H18" s="89">
        <f t="shared" si="0"/>
        <v>13207</v>
      </c>
      <c r="I18" s="86">
        <f>H18/'2019'!H18</f>
        <v>0.7212604445415324</v>
      </c>
      <c r="J18" s="91">
        <v>18137</v>
      </c>
    </row>
    <row r="19" spans="1:10" ht="12.75">
      <c r="A19" s="84" t="s">
        <v>23</v>
      </c>
      <c r="B19" s="85">
        <v>30808</v>
      </c>
      <c r="C19" s="86">
        <f>B19/'2019'!B19</f>
        <v>0.8572780143028077</v>
      </c>
      <c r="D19" s="85">
        <v>12291</v>
      </c>
      <c r="E19" s="95">
        <f>D19/'2019'!D19</f>
        <v>1.1582171127026009</v>
      </c>
      <c r="F19" s="94">
        <v>4555</v>
      </c>
      <c r="G19" s="95">
        <f>F19/'2019'!F19</f>
        <v>0.6557731068240714</v>
      </c>
      <c r="H19" s="89">
        <f t="shared" si="0"/>
        <v>16846</v>
      </c>
      <c r="I19" s="86">
        <f>H19/'2019'!H19</f>
        <v>0.9594486843604055</v>
      </c>
      <c r="J19" s="91">
        <v>17616</v>
      </c>
    </row>
    <row r="20" spans="1:10" ht="12.75">
      <c r="A20" s="84" t="s">
        <v>24</v>
      </c>
      <c r="B20" s="85">
        <v>40170</v>
      </c>
      <c r="C20" s="86">
        <f>B20/'2019'!B20</f>
        <v>1.1002766441151497</v>
      </c>
      <c r="D20" s="85">
        <v>15189</v>
      </c>
      <c r="E20" s="95">
        <f>D20/'2019'!D20</f>
        <v>1.6495438748913989</v>
      </c>
      <c r="F20" s="94">
        <v>8390</v>
      </c>
      <c r="G20" s="95">
        <f>F20/'2019'!F20</f>
        <v>1.103511771669078</v>
      </c>
      <c r="H20" s="89">
        <f t="shared" si="0"/>
        <v>23579</v>
      </c>
      <c r="I20" s="86">
        <f>H20/'2019'!H20</f>
        <v>1.4025935399440843</v>
      </c>
      <c r="J20" s="91">
        <v>18520</v>
      </c>
    </row>
    <row r="21" spans="1:10" ht="12.75">
      <c r="A21" s="84" t="s">
        <v>25</v>
      </c>
      <c r="B21" s="85">
        <f>SUM(B18:B20)</f>
        <v>91967</v>
      </c>
      <c r="C21" s="86">
        <f>B21/'2019'!B21</f>
        <v>0.8836947852908111</v>
      </c>
      <c r="D21" s="85">
        <f>SUM(D18:D20)</f>
        <v>37961</v>
      </c>
      <c r="E21" s="95">
        <f>D21/'2019'!D21</f>
        <v>1.2763432183444288</v>
      </c>
      <c r="F21" s="94">
        <f>SUM(F18:F20)</f>
        <v>15671</v>
      </c>
      <c r="G21" s="95">
        <f>F21/'2019'!F21</f>
        <v>0.6831894672595693</v>
      </c>
      <c r="H21" s="94">
        <f t="shared" si="0"/>
        <v>53632</v>
      </c>
      <c r="I21" s="97">
        <f>H21/'2019'!H21</f>
        <v>1.0180713743356113</v>
      </c>
      <c r="J21" s="91"/>
    </row>
    <row r="22" spans="1:10" ht="12.75">
      <c r="A22" s="84" t="s">
        <v>26</v>
      </c>
      <c r="B22" s="85">
        <f>SUM(B21,B17)</f>
        <v>196381</v>
      </c>
      <c r="C22" s="86">
        <f>B22/'2019'!B22</f>
        <v>0.9492737160120845</v>
      </c>
      <c r="D22" s="85">
        <f>SUM(D21,D17)</f>
        <v>64165</v>
      </c>
      <c r="E22" s="95">
        <f>D22/'2019'!D22</f>
        <v>1.1083952323371913</v>
      </c>
      <c r="F22" s="94">
        <f>SUM(F21,F17)</f>
        <v>41449</v>
      </c>
      <c r="G22" s="95">
        <f>F22/'2019'!F22</f>
        <v>0.8374719657325278</v>
      </c>
      <c r="H22" s="94">
        <f t="shared" si="0"/>
        <v>105614</v>
      </c>
      <c r="I22" s="97">
        <f>H22/'2019'!H22</f>
        <v>0.983526256483801</v>
      </c>
      <c r="J22" s="91"/>
    </row>
    <row r="23" spans="1:10" ht="13.5" thickBot="1">
      <c r="A23" s="106" t="s">
        <v>120</v>
      </c>
      <c r="B23" s="99">
        <f>SUM(B13,B22)</f>
        <v>388577</v>
      </c>
      <c r="C23" s="100">
        <f>B23/'2019'!B23</f>
        <v>0.8987057501144842</v>
      </c>
      <c r="D23" s="99">
        <f>SUM(D13,D22)</f>
        <v>121819</v>
      </c>
      <c r="E23" s="101">
        <f>D23/'2019'!D23</f>
        <v>0.9231859345989163</v>
      </c>
      <c r="F23" s="102">
        <f>SUM(F13,F22)</f>
        <v>85116</v>
      </c>
      <c r="G23" s="101">
        <f>F23/'2019'!F23</f>
        <v>0.8279041718137518</v>
      </c>
      <c r="H23" s="102">
        <f t="shared" si="0"/>
        <v>206935</v>
      </c>
      <c r="I23" s="103">
        <f>H23/'2019'!H23</f>
        <v>0.881459678656012</v>
      </c>
      <c r="J23" s="104"/>
    </row>
    <row r="24" spans="5:10" ht="12.75">
      <c r="E24" s="105"/>
      <c r="F24" s="105"/>
      <c r="G24" s="105"/>
      <c r="J24" s="70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8" sqref="B18:J23"/>
    </sheetView>
  </sheetViews>
  <sheetFormatPr defaultColWidth="9.00390625" defaultRowHeight="13.5"/>
  <cols>
    <col min="1" max="1" width="10.25390625" style="71" bestFit="1" customWidth="1"/>
    <col min="2" max="16384" width="9.00390625" style="71" customWidth="1"/>
  </cols>
  <sheetData>
    <row r="1" spans="1:10" ht="13.5" thickBot="1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70" t="s">
        <v>1</v>
      </c>
    </row>
    <row r="2" spans="1:10" ht="13.5" thickBot="1">
      <c r="A2" s="111"/>
      <c r="B2" s="113" t="s">
        <v>2</v>
      </c>
      <c r="C2" s="115" t="s">
        <v>3</v>
      </c>
      <c r="D2" s="117" t="s">
        <v>4</v>
      </c>
      <c r="E2" s="118"/>
      <c r="F2" s="118"/>
      <c r="G2" s="118"/>
      <c r="H2" s="118"/>
      <c r="I2" s="119"/>
      <c r="J2" s="120" t="s">
        <v>5</v>
      </c>
    </row>
    <row r="3" spans="1:10" ht="13.5" thickBot="1">
      <c r="A3" s="112"/>
      <c r="B3" s="114"/>
      <c r="C3" s="116"/>
      <c r="D3" s="72" t="s">
        <v>6</v>
      </c>
      <c r="E3" s="73" t="s">
        <v>3</v>
      </c>
      <c r="F3" s="73" t="s">
        <v>7</v>
      </c>
      <c r="G3" s="73" t="s">
        <v>3</v>
      </c>
      <c r="H3" s="74" t="s">
        <v>8</v>
      </c>
      <c r="I3" s="75" t="s">
        <v>3</v>
      </c>
      <c r="J3" s="121"/>
    </row>
    <row r="4" spans="1:10" ht="12.75">
      <c r="A4" s="76" t="s">
        <v>116</v>
      </c>
      <c r="B4" s="77">
        <v>427161</v>
      </c>
      <c r="C4" s="78">
        <v>0.8968205313390971</v>
      </c>
      <c r="D4" s="77">
        <v>145286</v>
      </c>
      <c r="E4" s="79">
        <v>1.1435250411252174</v>
      </c>
      <c r="F4" s="80">
        <v>95380</v>
      </c>
      <c r="G4" s="79">
        <v>0.5513326666628131</v>
      </c>
      <c r="H4" s="81">
        <v>240666</v>
      </c>
      <c r="I4" s="82">
        <v>0.8020863189468422</v>
      </c>
      <c r="J4" s="83"/>
    </row>
    <row r="5" spans="1:10" ht="12.75">
      <c r="A5" s="84" t="s">
        <v>95</v>
      </c>
      <c r="B5" s="85">
        <v>42310</v>
      </c>
      <c r="C5" s="86">
        <f>B5/'2018'!B5</f>
        <v>1.0248025965218235</v>
      </c>
      <c r="D5" s="85">
        <v>12697</v>
      </c>
      <c r="E5" s="87">
        <f>D5/'2018'!D5</f>
        <v>1.275567611010649</v>
      </c>
      <c r="F5" s="88">
        <v>5422</v>
      </c>
      <c r="G5" s="87">
        <f>F5/'2018'!F5</f>
        <v>0.4270636420919975</v>
      </c>
      <c r="H5" s="89">
        <f aca="true" t="shared" si="0" ref="H5:H23">D5+F5</f>
        <v>18119</v>
      </c>
      <c r="I5" s="90">
        <f>H5/'2018'!H5</f>
        <v>0.7999558498896248</v>
      </c>
      <c r="J5" s="91">
        <v>31050</v>
      </c>
    </row>
    <row r="6" spans="1:10" ht="12.75">
      <c r="A6" s="84" t="s">
        <v>10</v>
      </c>
      <c r="B6" s="85">
        <v>34894</v>
      </c>
      <c r="C6" s="86">
        <f>B6/'2018'!B6</f>
        <v>0.9216100575775183</v>
      </c>
      <c r="D6" s="85">
        <v>14475</v>
      </c>
      <c r="E6" s="87">
        <f>D6/'2018'!D6</f>
        <v>1.3899558286921452</v>
      </c>
      <c r="F6" s="88">
        <v>8036</v>
      </c>
      <c r="G6" s="87">
        <f>F6/'2018'!F6</f>
        <v>1.1788176617280328</v>
      </c>
      <c r="H6" s="89">
        <f t="shared" si="0"/>
        <v>22511</v>
      </c>
      <c r="I6" s="90">
        <f>H6/'2018'!H6</f>
        <v>1.3064244675294527</v>
      </c>
      <c r="J6" s="91">
        <v>29524</v>
      </c>
    </row>
    <row r="7" spans="1:10" ht="12.75">
      <c r="A7" s="84" t="s">
        <v>11</v>
      </c>
      <c r="B7" s="85">
        <v>39750</v>
      </c>
      <c r="C7" s="86">
        <f>B7/'2018'!B7</f>
        <v>0.8969065186488865</v>
      </c>
      <c r="D7" s="85">
        <v>14579</v>
      </c>
      <c r="E7" s="87">
        <f>D7/'2018'!D7</f>
        <v>1.2610500821728223</v>
      </c>
      <c r="F7" s="88">
        <v>11556</v>
      </c>
      <c r="G7" s="87">
        <f>F7/'2018'!F7</f>
        <v>0.6718604651162791</v>
      </c>
      <c r="H7" s="89">
        <f t="shared" si="0"/>
        <v>26135</v>
      </c>
      <c r="I7" s="90">
        <f>H7/'2018'!H7</f>
        <v>0.9086958033448072</v>
      </c>
      <c r="J7" s="91">
        <v>31898</v>
      </c>
    </row>
    <row r="8" spans="1:10" ht="12.75">
      <c r="A8" s="84" t="s">
        <v>12</v>
      </c>
      <c r="B8" s="85">
        <f>SUM(B5:B7)</f>
        <v>116954</v>
      </c>
      <c r="C8" s="86">
        <f>B8/'2018'!B8</f>
        <v>0.947249062502531</v>
      </c>
      <c r="D8" s="85">
        <f>SUM(D5:D7)</f>
        <v>41751</v>
      </c>
      <c r="E8" s="87">
        <f>D8/'2018'!D8</f>
        <v>1.30762003194588</v>
      </c>
      <c r="F8" s="88">
        <f>SUM(F5:F7)</f>
        <v>25014</v>
      </c>
      <c r="G8" s="87">
        <f>F8/'2018'!F8</f>
        <v>0.6813390352191322</v>
      </c>
      <c r="H8" s="92">
        <f t="shared" si="0"/>
        <v>66765</v>
      </c>
      <c r="I8" s="90">
        <f>H8/'2018'!H8</f>
        <v>0.9726552256635879</v>
      </c>
      <c r="J8" s="91"/>
    </row>
    <row r="9" spans="1:10" ht="12.75">
      <c r="A9" s="84" t="s">
        <v>13</v>
      </c>
      <c r="B9" s="85">
        <v>38993</v>
      </c>
      <c r="C9" s="86">
        <f>B9/'2018'!B9</f>
        <v>0.9594734251968504</v>
      </c>
      <c r="D9" s="85">
        <v>10341</v>
      </c>
      <c r="E9" s="87">
        <f>D9/'2018'!D9</f>
        <v>1.0440181726400808</v>
      </c>
      <c r="F9" s="88">
        <v>13111</v>
      </c>
      <c r="G9" s="87">
        <f>F9/'2018'!F9</f>
        <v>1.6695530370559022</v>
      </c>
      <c r="H9" s="89">
        <f t="shared" si="0"/>
        <v>23452</v>
      </c>
      <c r="I9" s="90">
        <f>H9/'2018'!H9</f>
        <v>1.3206442166910688</v>
      </c>
      <c r="J9" s="91">
        <v>27798</v>
      </c>
    </row>
    <row r="10" spans="1:10" ht="12.75">
      <c r="A10" s="84" t="s">
        <v>14</v>
      </c>
      <c r="B10" s="85">
        <v>38962</v>
      </c>
      <c r="C10" s="86">
        <f>B10/'2018'!B10</f>
        <v>0.9566391671577293</v>
      </c>
      <c r="D10" s="85">
        <v>10873</v>
      </c>
      <c r="E10" s="87">
        <f>D10/'2018'!D10</f>
        <v>0.7614678899082569</v>
      </c>
      <c r="F10" s="88">
        <v>7716</v>
      </c>
      <c r="G10" s="87">
        <f>F10/'2018'!F10</f>
        <v>0.7352773013150372</v>
      </c>
      <c r="H10" s="89">
        <f t="shared" si="0"/>
        <v>18589</v>
      </c>
      <c r="I10" s="90">
        <f>H10/'2018'!H10</f>
        <v>0.750373390384693</v>
      </c>
      <c r="J10" s="91">
        <v>29737</v>
      </c>
    </row>
    <row r="11" spans="1:10" ht="12.75">
      <c r="A11" s="84" t="s">
        <v>15</v>
      </c>
      <c r="B11" s="85">
        <v>30590</v>
      </c>
      <c r="C11" s="86">
        <f>B11/'2018'!B11</f>
        <v>1.214997815466497</v>
      </c>
      <c r="D11" s="85">
        <v>11100</v>
      </c>
      <c r="E11" s="87">
        <f>D11/'2018'!D11</f>
        <v>1.0193773532923134</v>
      </c>
      <c r="F11" s="88">
        <v>7475</v>
      </c>
      <c r="G11" s="87">
        <f>F11/'2018'!F11</f>
        <v>1.1074074074074074</v>
      </c>
      <c r="H11" s="89">
        <f t="shared" si="0"/>
        <v>18575</v>
      </c>
      <c r="I11" s="90">
        <f>H11/'2018'!H11</f>
        <v>1.053064232666251</v>
      </c>
      <c r="J11" s="91">
        <v>27298</v>
      </c>
    </row>
    <row r="12" spans="1:10" ht="12.75">
      <c r="A12" s="84" t="s">
        <v>16</v>
      </c>
      <c r="B12" s="85">
        <f>SUM(B9:B11)</f>
        <v>108545</v>
      </c>
      <c r="C12" s="86">
        <f>B12/'2018'!B12</f>
        <v>1.0187714111408326</v>
      </c>
      <c r="D12" s="85">
        <f>SUM(D9:D11)</f>
        <v>32314</v>
      </c>
      <c r="E12" s="87">
        <f>D12/'2018'!D12</f>
        <v>0.9213355002423517</v>
      </c>
      <c r="F12" s="93">
        <f>SUM(F9:F11)</f>
        <v>28302</v>
      </c>
      <c r="G12" s="87">
        <f>F12/'2018'!F12</f>
        <v>1.1277045065147229</v>
      </c>
      <c r="H12" s="92">
        <f t="shared" si="0"/>
        <v>60616</v>
      </c>
      <c r="I12" s="90">
        <f>H12/'2018'!H12</f>
        <v>1.0074123317267742</v>
      </c>
      <c r="J12" s="91"/>
    </row>
    <row r="13" spans="1:10" ht="12.75">
      <c r="A13" s="84" t="s">
        <v>17</v>
      </c>
      <c r="B13" s="85">
        <f>SUM(B5:B7,B9:B11)</f>
        <v>225499</v>
      </c>
      <c r="C13" s="86">
        <f>B13/'2018'!B13</f>
        <v>0.9803792845590665</v>
      </c>
      <c r="D13" s="85">
        <f>SUM(D5:D7,D9:D11)</f>
        <v>74065</v>
      </c>
      <c r="E13" s="87">
        <f>D13/'2018'!D13</f>
        <v>1.105414763738396</v>
      </c>
      <c r="F13" s="93">
        <f>SUM(F5:F7,F9:F11)</f>
        <v>53316</v>
      </c>
      <c r="G13" s="87">
        <f>F13/'2018'!F13</f>
        <v>0.8625788707328911</v>
      </c>
      <c r="H13" s="92">
        <f t="shared" si="0"/>
        <v>127381</v>
      </c>
      <c r="I13" s="90">
        <f>H13/'2018'!H13</f>
        <v>0.9888907865726796</v>
      </c>
      <c r="J13" s="91"/>
    </row>
    <row r="14" spans="1:10" ht="12.75">
      <c r="A14" s="84" t="s">
        <v>18</v>
      </c>
      <c r="B14" s="85">
        <v>35510</v>
      </c>
      <c r="C14" s="86">
        <f>B14/'2018'!B14</f>
        <v>0.9413604792959016</v>
      </c>
      <c r="D14" s="85">
        <v>11454</v>
      </c>
      <c r="E14" s="87">
        <f>D14/'2018'!D14</f>
        <v>1.0825063793592289</v>
      </c>
      <c r="F14" s="94">
        <v>6922</v>
      </c>
      <c r="G14" s="87">
        <f>F14/'2018'!F14</f>
        <v>0.9395954934165874</v>
      </c>
      <c r="H14" s="89">
        <f t="shared" si="0"/>
        <v>18376</v>
      </c>
      <c r="I14" s="90">
        <f>H14/'2018'!H14</f>
        <v>1.0238466681524403</v>
      </c>
      <c r="J14" s="91">
        <v>28504</v>
      </c>
    </row>
    <row r="15" spans="1:10" ht="12.75">
      <c r="A15" s="84" t="s">
        <v>19</v>
      </c>
      <c r="B15" s="85">
        <v>35861</v>
      </c>
      <c r="C15" s="86">
        <f>B15/'2018'!B15</f>
        <v>1.0140825156236744</v>
      </c>
      <c r="D15" s="85">
        <v>7634</v>
      </c>
      <c r="E15" s="95">
        <f>D15/'2018'!D15</f>
        <v>0.779695638852007</v>
      </c>
      <c r="F15" s="94">
        <v>9076</v>
      </c>
      <c r="G15" s="95">
        <f>F15/'2018'!F15</f>
        <v>1.4596333226117724</v>
      </c>
      <c r="H15" s="89">
        <f t="shared" si="0"/>
        <v>16710</v>
      </c>
      <c r="I15" s="86">
        <f>H15/'2018'!H15</f>
        <v>1.0437878693235054</v>
      </c>
      <c r="J15" s="91">
        <v>27589</v>
      </c>
    </row>
    <row r="16" spans="1:10" ht="12.75">
      <c r="A16" s="84" t="s">
        <v>20</v>
      </c>
      <c r="B16" s="85">
        <v>31433</v>
      </c>
      <c r="C16" s="86">
        <f>B16/'2018'!B16</f>
        <v>0.9765137158656684</v>
      </c>
      <c r="D16" s="85">
        <v>9060</v>
      </c>
      <c r="E16" s="95">
        <f>D16/'2018'!D16</f>
        <v>0.7024889509188184</v>
      </c>
      <c r="F16" s="94">
        <v>10557</v>
      </c>
      <c r="G16" s="95">
        <f>F16/'2018'!F16</f>
        <v>1.519648769252915</v>
      </c>
      <c r="H16" s="89">
        <f t="shared" si="0"/>
        <v>19617</v>
      </c>
      <c r="I16" s="86">
        <f>H16/'2018'!H16</f>
        <v>0.9885607740374924</v>
      </c>
      <c r="J16" s="91">
        <v>23115</v>
      </c>
    </row>
    <row r="17" spans="1:10" ht="12.75">
      <c r="A17" s="84" t="s">
        <v>21</v>
      </c>
      <c r="B17" s="85">
        <f>SUM(B14:B16)</f>
        <v>102804</v>
      </c>
      <c r="C17" s="86">
        <f>B17/'2018'!B17</f>
        <v>0.9765374166460854</v>
      </c>
      <c r="D17" s="85">
        <f>SUM(D14:D16)</f>
        <v>28148</v>
      </c>
      <c r="E17" s="95">
        <f>D17/'2018'!D17</f>
        <v>0.8460729207370224</v>
      </c>
      <c r="F17" s="94">
        <f>SUM(F14:F16)</f>
        <v>26555</v>
      </c>
      <c r="G17" s="95">
        <f>F17/'2018'!F17</f>
        <v>1.2933469705825054</v>
      </c>
      <c r="H17" s="96">
        <f t="shared" si="0"/>
        <v>54703</v>
      </c>
      <c r="I17" s="86">
        <f>H17/'2018'!H17</f>
        <v>1.0167654876303414</v>
      </c>
      <c r="J17" s="91"/>
    </row>
    <row r="18" spans="1:10" ht="12.75">
      <c r="A18" s="84" t="s">
        <v>22</v>
      </c>
      <c r="B18" s="85">
        <v>31625</v>
      </c>
      <c r="C18" s="86">
        <f>B18/'2018'!B18</f>
        <v>1.161274923805677</v>
      </c>
      <c r="D18" s="85">
        <v>9922</v>
      </c>
      <c r="E18" s="95">
        <f>D18/'2018'!D18</f>
        <v>0.659400544959128</v>
      </c>
      <c r="F18" s="94">
        <v>8389</v>
      </c>
      <c r="G18" s="95">
        <f>F18/'2018'!F18</f>
        <v>1.8898400540662312</v>
      </c>
      <c r="H18" s="89">
        <f t="shared" si="0"/>
        <v>18311</v>
      </c>
      <c r="I18" s="86">
        <f>H18/'2018'!H18</f>
        <v>0.9397002976495946</v>
      </c>
      <c r="J18" s="91">
        <v>19523</v>
      </c>
    </row>
    <row r="19" spans="1:10" ht="12.75">
      <c r="A19" s="84" t="s">
        <v>23</v>
      </c>
      <c r="B19" s="85">
        <v>35937</v>
      </c>
      <c r="C19" s="86">
        <f>B19/'2018'!B19</f>
        <v>1.3022067616045223</v>
      </c>
      <c r="D19" s="85">
        <v>10612</v>
      </c>
      <c r="E19" s="95">
        <f>D19/'2018'!D19</f>
        <v>0.6962340900144338</v>
      </c>
      <c r="F19" s="94">
        <v>6946</v>
      </c>
      <c r="G19" s="95">
        <f>F19/'2018'!F19</f>
        <v>1.5212439772229522</v>
      </c>
      <c r="H19" s="89">
        <f t="shared" si="0"/>
        <v>17558</v>
      </c>
      <c r="I19" s="86">
        <f>H19/'2018'!H19</f>
        <v>0.8864095315024233</v>
      </c>
      <c r="J19" s="91">
        <v>26552</v>
      </c>
    </row>
    <row r="20" spans="1:10" ht="12.75">
      <c r="A20" s="84" t="s">
        <v>24</v>
      </c>
      <c r="B20" s="85">
        <v>36509</v>
      </c>
      <c r="C20" s="86">
        <f>B20/'2018'!B20</f>
        <v>0.9855311108111756</v>
      </c>
      <c r="D20" s="85">
        <v>9208</v>
      </c>
      <c r="E20" s="95">
        <f>D20/'2018'!D20</f>
        <v>0.6252886051881027</v>
      </c>
      <c r="F20" s="94">
        <v>7603</v>
      </c>
      <c r="G20" s="95">
        <f>F20/'2018'!F20</f>
        <v>1.8851971237292338</v>
      </c>
      <c r="H20" s="89">
        <f t="shared" si="0"/>
        <v>16811</v>
      </c>
      <c r="I20" s="86">
        <f>H20/'2018'!H20</f>
        <v>0.896156511541127</v>
      </c>
      <c r="J20" s="91">
        <v>28452</v>
      </c>
    </row>
    <row r="21" spans="1:10" ht="12.75">
      <c r="A21" s="84" t="s">
        <v>25</v>
      </c>
      <c r="B21" s="85">
        <f>SUM(B18:B20)</f>
        <v>104071</v>
      </c>
      <c r="C21" s="86">
        <f>B21/'2018'!B21</f>
        <v>1.1327455782312925</v>
      </c>
      <c r="D21" s="85">
        <f>SUM(D18:D20)</f>
        <v>29742</v>
      </c>
      <c r="E21" s="95">
        <f>D21/'2018'!D21</f>
        <v>0.6607130956347884</v>
      </c>
      <c r="F21" s="94">
        <f>SUM(F18:F20)</f>
        <v>22938</v>
      </c>
      <c r="G21" s="95">
        <f>F21/'2018'!F21</f>
        <v>1.7593189139438563</v>
      </c>
      <c r="H21" s="94">
        <f t="shared" si="0"/>
        <v>52680</v>
      </c>
      <c r="I21" s="97">
        <f>H21/'2018'!H21</f>
        <v>0.9074466435843109</v>
      </c>
      <c r="J21" s="91"/>
    </row>
    <row r="22" spans="1:10" ht="12.75">
      <c r="A22" s="84" t="s">
        <v>26</v>
      </c>
      <c r="B22" s="85">
        <f>SUM(B21,B17)</f>
        <v>206875</v>
      </c>
      <c r="C22" s="86">
        <f>B22/'2018'!B22</f>
        <v>1.0493332454133675</v>
      </c>
      <c r="D22" s="85">
        <f>SUM(D21,D17)</f>
        <v>57890</v>
      </c>
      <c r="E22" s="95">
        <f>D22/'2018'!D22</f>
        <v>0.7394869960656073</v>
      </c>
      <c r="F22" s="94">
        <f>SUM(F21,F17)</f>
        <v>49493</v>
      </c>
      <c r="G22" s="95">
        <f>F22/'2018'!F22</f>
        <v>1.474322311587727</v>
      </c>
      <c r="H22" s="94">
        <f t="shared" si="0"/>
        <v>107383</v>
      </c>
      <c r="I22" s="97">
        <f>H22/'2018'!H22</f>
        <v>0.9600282511130581</v>
      </c>
      <c r="J22" s="91"/>
    </row>
    <row r="23" spans="1:10" ht="13.5" thickBot="1">
      <c r="A23" s="98" t="s">
        <v>118</v>
      </c>
      <c r="B23" s="99">
        <f>SUM(B13,B22)</f>
        <v>432374</v>
      </c>
      <c r="C23" s="100">
        <f>B23/'2018'!B23</f>
        <v>1.0122038294694506</v>
      </c>
      <c r="D23" s="99">
        <f>SUM(D13,D22)</f>
        <v>131955</v>
      </c>
      <c r="E23" s="101">
        <f>D23/'2018'!D23</f>
        <v>0.9082430516360833</v>
      </c>
      <c r="F23" s="102">
        <f>SUM(F13,F22)</f>
        <v>102809</v>
      </c>
      <c r="G23" s="101">
        <f>F23/'2018'!F23</f>
        <v>1.0778884462151395</v>
      </c>
      <c r="H23" s="102">
        <f t="shared" si="0"/>
        <v>234764</v>
      </c>
      <c r="I23" s="103">
        <f>H23/'2018'!H23</f>
        <v>0.9754763863611811</v>
      </c>
      <c r="J23" s="104"/>
    </row>
    <row r="24" spans="5:10" ht="12.75">
      <c r="E24" s="105"/>
      <c r="F24" s="105"/>
      <c r="G24" s="105"/>
      <c r="J24" s="70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8" sqref="B18:J23"/>
    </sheetView>
  </sheetViews>
  <sheetFormatPr defaultColWidth="9.00390625" defaultRowHeight="13.5"/>
  <cols>
    <col min="1" max="1" width="10.25390625" style="0" bestFit="1" customWidth="1"/>
  </cols>
  <sheetData>
    <row r="1" spans="1:10" ht="13.5" thickBot="1">
      <c r="A1" s="124" t="s">
        <v>115</v>
      </c>
      <c r="B1" s="125"/>
      <c r="C1" s="125"/>
      <c r="D1" s="125"/>
      <c r="E1" s="125"/>
      <c r="F1" s="125"/>
      <c r="G1" s="125"/>
      <c r="H1" s="125"/>
      <c r="I1" s="125"/>
      <c r="J1" s="1" t="s">
        <v>1</v>
      </c>
    </row>
    <row r="2" spans="1:10" ht="13.5" thickBot="1">
      <c r="A2" s="126"/>
      <c r="B2" s="128" t="s">
        <v>2</v>
      </c>
      <c r="C2" s="130" t="s">
        <v>3</v>
      </c>
      <c r="D2" s="132" t="s">
        <v>4</v>
      </c>
      <c r="E2" s="133"/>
      <c r="F2" s="133"/>
      <c r="G2" s="133"/>
      <c r="H2" s="133"/>
      <c r="I2" s="134"/>
      <c r="J2" s="122" t="s">
        <v>5</v>
      </c>
    </row>
    <row r="3" spans="1:10" ht="13.5" thickBot="1">
      <c r="A3" s="127"/>
      <c r="B3" s="129"/>
      <c r="C3" s="131"/>
      <c r="D3" s="2" t="s">
        <v>6</v>
      </c>
      <c r="E3" s="3" t="s">
        <v>3</v>
      </c>
      <c r="F3" s="3" t="s">
        <v>7</v>
      </c>
      <c r="G3" s="3" t="s">
        <v>3</v>
      </c>
      <c r="H3" s="4" t="s">
        <v>8</v>
      </c>
      <c r="I3" s="5" t="s">
        <v>3</v>
      </c>
      <c r="J3" s="123"/>
    </row>
    <row r="4" spans="1:10" ht="12.75">
      <c r="A4" s="6" t="s">
        <v>113</v>
      </c>
      <c r="B4" s="7">
        <v>476306</v>
      </c>
      <c r="C4" s="8">
        <v>1.139984395119406</v>
      </c>
      <c r="D4" s="7">
        <v>127051</v>
      </c>
      <c r="E4" s="9">
        <v>1.027230904813111</v>
      </c>
      <c r="F4" s="10">
        <v>172999</v>
      </c>
      <c r="G4" s="9">
        <v>1.1568434708179531</v>
      </c>
      <c r="H4" s="61">
        <v>300050</v>
      </c>
      <c r="I4" s="62">
        <v>1.0981711177885056</v>
      </c>
      <c r="J4" s="13"/>
    </row>
    <row r="5" spans="1:10" ht="12.75">
      <c r="A5" s="22" t="s">
        <v>95</v>
      </c>
      <c r="B5" s="15">
        <v>41286</v>
      </c>
      <c r="C5" s="16">
        <f>B5/'2017'!B5</f>
        <v>1.060219306129786</v>
      </c>
      <c r="D5" s="15">
        <v>9954</v>
      </c>
      <c r="E5" s="64">
        <f>D5/'2017'!D5</f>
        <v>1.1196850393700788</v>
      </c>
      <c r="F5" s="65">
        <v>12696</v>
      </c>
      <c r="G5" s="64">
        <f>F5/'2017'!F5</f>
        <v>1.104864676703507</v>
      </c>
      <c r="H5" s="66">
        <f aca="true" t="shared" si="0" ref="H5:H23">D5+F5</f>
        <v>22650</v>
      </c>
      <c r="I5" s="67">
        <f>H5/'2017'!H5</f>
        <v>1.111329179137432</v>
      </c>
      <c r="J5" s="21">
        <v>20427</v>
      </c>
    </row>
    <row r="6" spans="1:10" ht="12.75">
      <c r="A6" s="22" t="s">
        <v>10</v>
      </c>
      <c r="B6" s="15">
        <v>37862</v>
      </c>
      <c r="C6" s="16">
        <f>B6/'2017'!B6</f>
        <v>0.9880480167014614</v>
      </c>
      <c r="D6" s="15">
        <v>10414</v>
      </c>
      <c r="E6" s="64">
        <f>D6/'2017'!D6</f>
        <v>1.178054298642534</v>
      </c>
      <c r="F6" s="65">
        <v>6817</v>
      </c>
      <c r="G6" s="64">
        <f>F6/'2017'!F6</f>
        <v>0.4517561298873426</v>
      </c>
      <c r="H6" s="66">
        <f t="shared" si="0"/>
        <v>17231</v>
      </c>
      <c r="I6" s="67">
        <f>H6/'2017'!H6</f>
        <v>0.7200585039699122</v>
      </c>
      <c r="J6" s="21">
        <v>27564</v>
      </c>
    </row>
    <row r="7" spans="1:10" ht="12.75">
      <c r="A7" s="22" t="s">
        <v>11</v>
      </c>
      <c r="B7" s="15">
        <v>44319</v>
      </c>
      <c r="C7" s="16">
        <f>B7/'2017'!B7</f>
        <v>0.9801402127518412</v>
      </c>
      <c r="D7" s="15">
        <v>11561</v>
      </c>
      <c r="E7" s="64">
        <f>D7/'2017'!D7</f>
        <v>0.9365683732987686</v>
      </c>
      <c r="F7" s="65">
        <v>17200</v>
      </c>
      <c r="G7" s="64">
        <f>F7/'2017'!F7</f>
        <v>0.7770148174918684</v>
      </c>
      <c r="H7" s="66">
        <f t="shared" si="0"/>
        <v>28761</v>
      </c>
      <c r="I7" s="67">
        <f>H7/'2017'!H7</f>
        <v>0.8341357308584687</v>
      </c>
      <c r="J7" s="21">
        <v>26092</v>
      </c>
    </row>
    <row r="8" spans="1:10" ht="12.75">
      <c r="A8" s="22" t="s">
        <v>12</v>
      </c>
      <c r="B8" s="15">
        <f>SUM(B5:B7)</f>
        <v>123467</v>
      </c>
      <c r="C8" s="16">
        <f>B8/'2017'!B8</f>
        <v>1.0080749195773935</v>
      </c>
      <c r="D8" s="15">
        <f>SUM(D5:D7)</f>
        <v>31929</v>
      </c>
      <c r="E8" s="64">
        <f>D8/'2017'!D8</f>
        <v>1.0616811864068632</v>
      </c>
      <c r="F8" s="65">
        <f>SUM(F5:F7)</f>
        <v>36713</v>
      </c>
      <c r="G8" s="64">
        <f>F8/'2017'!F8</f>
        <v>0.7535973068949238</v>
      </c>
      <c r="H8" s="68">
        <f t="shared" si="0"/>
        <v>68642</v>
      </c>
      <c r="I8" s="67">
        <f>H8/'2017'!H8</f>
        <v>0.8711908720539148</v>
      </c>
      <c r="J8" s="21"/>
    </row>
    <row r="9" spans="1:10" ht="12.75">
      <c r="A9" s="22" t="s">
        <v>13</v>
      </c>
      <c r="B9" s="15">
        <v>40640</v>
      </c>
      <c r="C9" s="16">
        <f>B9/'2017'!B9</f>
        <v>0.9983786174028398</v>
      </c>
      <c r="D9" s="15">
        <v>9905</v>
      </c>
      <c r="E9" s="64">
        <f>D9/'2017'!D9</f>
        <v>0.938062316507245</v>
      </c>
      <c r="F9" s="65">
        <v>7853</v>
      </c>
      <c r="G9" s="64">
        <f>F9/'2017'!F9</f>
        <v>0.521863370547581</v>
      </c>
      <c r="H9" s="66">
        <f t="shared" si="0"/>
        <v>17758</v>
      </c>
      <c r="I9" s="67">
        <f>H9/'2017'!H9</f>
        <v>0.6934822509470067</v>
      </c>
      <c r="J9" s="21">
        <v>28388</v>
      </c>
    </row>
    <row r="10" spans="1:10" ht="12.75">
      <c r="A10" s="22" t="s">
        <v>14</v>
      </c>
      <c r="B10" s="15">
        <v>40728</v>
      </c>
      <c r="C10" s="16">
        <f>B10/'2017'!B10</f>
        <v>0.98715400649571</v>
      </c>
      <c r="D10" s="15">
        <v>14279</v>
      </c>
      <c r="E10" s="64">
        <f>D10/'2017'!D10</f>
        <v>1.2777628635346756</v>
      </c>
      <c r="F10" s="65">
        <v>10494</v>
      </c>
      <c r="G10" s="64">
        <f>F10/'2017'!F10</f>
        <v>1.0010493179433368</v>
      </c>
      <c r="H10" s="66">
        <f t="shared" si="0"/>
        <v>24773</v>
      </c>
      <c r="I10" s="67">
        <f>H10/'2017'!H10</f>
        <v>1.1438267614738202</v>
      </c>
      <c r="J10" s="21">
        <v>28069</v>
      </c>
    </row>
    <row r="11" spans="1:10" ht="12.75">
      <c r="A11" s="22" t="s">
        <v>15</v>
      </c>
      <c r="B11" s="15">
        <v>25177</v>
      </c>
      <c r="C11" s="16">
        <f>B11/'2017'!B11</f>
        <v>0.6881594052369759</v>
      </c>
      <c r="D11" s="15">
        <v>10889</v>
      </c>
      <c r="E11" s="64">
        <f>D11/'2017'!D11</f>
        <v>0.9620957766389822</v>
      </c>
      <c r="F11" s="65">
        <v>6750</v>
      </c>
      <c r="G11" s="64">
        <f>F11/'2017'!F11</f>
        <v>0.3457814661134163</v>
      </c>
      <c r="H11" s="66">
        <f t="shared" si="0"/>
        <v>17639</v>
      </c>
      <c r="I11" s="67">
        <f>H11/'2017'!H11</f>
        <v>0.5719705567625409</v>
      </c>
      <c r="J11" s="21">
        <v>25099</v>
      </c>
    </row>
    <row r="12" spans="1:10" ht="12.75">
      <c r="A12" s="22" t="s">
        <v>16</v>
      </c>
      <c r="B12" s="15">
        <f>SUM(B9:B11)</f>
        <v>106545</v>
      </c>
      <c r="C12" s="16">
        <f>B12/'2017'!B12</f>
        <v>0.8987347110923661</v>
      </c>
      <c r="D12" s="15">
        <f>SUM(D9:D11)</f>
        <v>35073</v>
      </c>
      <c r="E12" s="64">
        <f>D12/'2017'!D12</f>
        <v>1.0611460728548954</v>
      </c>
      <c r="F12" s="69">
        <f>SUM(F9:F11)</f>
        <v>25097</v>
      </c>
      <c r="G12" s="64">
        <f>F12/'2017'!F12</f>
        <v>0.55706738879517</v>
      </c>
      <c r="H12" s="68">
        <f t="shared" si="0"/>
        <v>60170</v>
      </c>
      <c r="I12" s="67">
        <f>H12/'2017'!H12</f>
        <v>0.7703830789716276</v>
      </c>
      <c r="J12" s="21"/>
    </row>
    <row r="13" spans="1:10" ht="12.75">
      <c r="A13" s="22" t="s">
        <v>17</v>
      </c>
      <c r="B13" s="15">
        <f>SUM(B5:B7,B9:B11)</f>
        <v>230012</v>
      </c>
      <c r="C13" s="16">
        <f>B13/'2017'!B13</f>
        <v>0.9542957664669665</v>
      </c>
      <c r="D13" s="15">
        <f>SUM(D5:D7,D9:D11)</f>
        <v>67002</v>
      </c>
      <c r="E13" s="64">
        <f>D13/'2017'!D13</f>
        <v>1.0614010075087918</v>
      </c>
      <c r="F13" s="69">
        <f>SUM(F5:F7,F9:F11)</f>
        <v>61810</v>
      </c>
      <c r="G13" s="64">
        <f>F13/'2017'!F13</f>
        <v>0.6591730742569506</v>
      </c>
      <c r="H13" s="68">
        <f t="shared" si="0"/>
        <v>128812</v>
      </c>
      <c r="I13" s="67">
        <f>H13/'2017'!H13</f>
        <v>0.8210076802957392</v>
      </c>
      <c r="J13" s="21"/>
    </row>
    <row r="14" spans="1:10" ht="12.75">
      <c r="A14" s="22" t="s">
        <v>18</v>
      </c>
      <c r="B14" s="15">
        <v>37722</v>
      </c>
      <c r="C14" s="16">
        <f>B14/'2017'!B14</f>
        <v>0.9407451743229088</v>
      </c>
      <c r="D14" s="15">
        <v>10581</v>
      </c>
      <c r="E14" s="64">
        <f>D14/'2017'!D14</f>
        <v>0.8991332426920462</v>
      </c>
      <c r="F14" s="18">
        <v>7367</v>
      </c>
      <c r="G14" s="64">
        <f>F14/'2017'!F14</f>
        <v>0.5575147570758286</v>
      </c>
      <c r="H14" s="66">
        <f t="shared" si="0"/>
        <v>17948</v>
      </c>
      <c r="I14" s="67">
        <f>H14/'2017'!H14</f>
        <v>0.7184372748378832</v>
      </c>
      <c r="J14" s="21">
        <v>26781</v>
      </c>
    </row>
    <row r="15" spans="1:10" ht="12.75">
      <c r="A15" s="22" t="s">
        <v>19</v>
      </c>
      <c r="B15" s="15">
        <v>35363</v>
      </c>
      <c r="C15" s="16">
        <f>B15/'2017'!B15</f>
        <v>0.891092352274159</v>
      </c>
      <c r="D15" s="15">
        <v>9791</v>
      </c>
      <c r="E15" s="17">
        <f>D15/'2017'!D15</f>
        <v>1.0403782807353097</v>
      </c>
      <c r="F15" s="18">
        <v>6218</v>
      </c>
      <c r="G15" s="17">
        <f>F15/'2017'!F15</f>
        <v>0.4105916534601162</v>
      </c>
      <c r="H15" s="66">
        <f t="shared" si="0"/>
        <v>16009</v>
      </c>
      <c r="I15" s="16">
        <f>H15/'2017'!H15</f>
        <v>0.6519649765831806</v>
      </c>
      <c r="J15" s="21">
        <v>27923</v>
      </c>
    </row>
    <row r="16" spans="1:10" ht="12.75">
      <c r="A16" s="22" t="s">
        <v>20</v>
      </c>
      <c r="B16" s="15">
        <v>32189</v>
      </c>
      <c r="C16" s="16">
        <f>B16/'2017'!B16</f>
        <v>0.8541141507681694</v>
      </c>
      <c r="D16" s="15">
        <v>12897</v>
      </c>
      <c r="E16" s="17">
        <f>D16/'2017'!D16</f>
        <v>1.361160949868074</v>
      </c>
      <c r="F16" s="18">
        <v>6947</v>
      </c>
      <c r="G16" s="17">
        <f>F16/'2017'!F16</f>
        <v>0.5839778076664425</v>
      </c>
      <c r="H16" s="66">
        <f t="shared" si="0"/>
        <v>19844</v>
      </c>
      <c r="I16" s="16">
        <f>H16/'2017'!H16</f>
        <v>0.9285480323803285</v>
      </c>
      <c r="J16" s="21">
        <v>24257</v>
      </c>
    </row>
    <row r="17" spans="1:10" ht="12.75">
      <c r="A17" s="22" t="s">
        <v>21</v>
      </c>
      <c r="B17" s="15">
        <f>SUM(B14:B16)</f>
        <v>105274</v>
      </c>
      <c r="C17" s="16">
        <f>B17/'2017'!B17</f>
        <v>0.8961777475100026</v>
      </c>
      <c r="D17" s="15">
        <f>SUM(D14:D16)</f>
        <v>33269</v>
      </c>
      <c r="E17" s="17">
        <f>D17/'2017'!D17</f>
        <v>1.0853069746199517</v>
      </c>
      <c r="F17" s="18">
        <f>SUM(F14:F16)</f>
        <v>20532</v>
      </c>
      <c r="G17" s="17">
        <f>F17/'2017'!F17</f>
        <v>0.5100611119391861</v>
      </c>
      <c r="H17" s="19">
        <f t="shared" si="0"/>
        <v>53801</v>
      </c>
      <c r="I17" s="16">
        <f>H17/'2017'!H17</f>
        <v>0.7587437242624245</v>
      </c>
      <c r="J17" s="21"/>
    </row>
    <row r="18" spans="1:10" ht="12.75">
      <c r="A18" s="22" t="s">
        <v>22</v>
      </c>
      <c r="B18" s="15">
        <v>27233</v>
      </c>
      <c r="C18" s="16">
        <f>B18/'2017'!B18</f>
        <v>0.7432790196238981</v>
      </c>
      <c r="D18" s="15">
        <v>15047</v>
      </c>
      <c r="E18" s="17">
        <f>D18/'2017'!D18</f>
        <v>1.3071844322821649</v>
      </c>
      <c r="F18" s="18">
        <v>4439</v>
      </c>
      <c r="G18" s="17">
        <f>F18/'2017'!F18</f>
        <v>0.4522669383596536</v>
      </c>
      <c r="H18" s="66">
        <f t="shared" si="0"/>
        <v>19486</v>
      </c>
      <c r="I18" s="16">
        <f>H18/'2017'!H18</f>
        <v>0.913720341367345</v>
      </c>
      <c r="J18" s="21">
        <v>20231</v>
      </c>
    </row>
    <row r="19" spans="1:10" ht="12.75">
      <c r="A19" s="22" t="s">
        <v>23</v>
      </c>
      <c r="B19" s="15">
        <v>27597</v>
      </c>
      <c r="C19" s="16">
        <f>B19/'2017'!B19</f>
        <v>0.7100916014820914</v>
      </c>
      <c r="D19" s="15">
        <v>15242</v>
      </c>
      <c r="E19" s="17">
        <f>D19/'2017'!D19</f>
        <v>1.3711766822598057</v>
      </c>
      <c r="F19" s="18">
        <v>4566</v>
      </c>
      <c r="G19" s="17">
        <f>F19/'2017'!F19</f>
        <v>0.3304863925883034</v>
      </c>
      <c r="H19" s="66">
        <f t="shared" si="0"/>
        <v>19808</v>
      </c>
      <c r="I19" s="16">
        <f>H19/'2017'!H19</f>
        <v>0.7944809882881437</v>
      </c>
      <c r="J19" s="21">
        <v>18077</v>
      </c>
    </row>
    <row r="20" spans="1:10" ht="12.75">
      <c r="A20" s="22" t="s">
        <v>24</v>
      </c>
      <c r="B20" s="15">
        <v>37045</v>
      </c>
      <c r="C20" s="16">
        <f>B20/'2017'!B20</f>
        <v>0.875664815033684</v>
      </c>
      <c r="D20" s="15">
        <v>14726</v>
      </c>
      <c r="E20" s="17">
        <f>D20/'2017'!D20</f>
        <v>1.3835024426907179</v>
      </c>
      <c r="F20" s="18">
        <v>4033</v>
      </c>
      <c r="G20" s="17">
        <f>F20/'2017'!F20</f>
        <v>0.2628217660475725</v>
      </c>
      <c r="H20" s="66">
        <f t="shared" si="0"/>
        <v>18759</v>
      </c>
      <c r="I20" s="16">
        <f>H20/'2017'!H20</f>
        <v>0.7218053791988919</v>
      </c>
      <c r="J20" s="21">
        <v>21676</v>
      </c>
    </row>
    <row r="21" spans="1:10" ht="12.75">
      <c r="A21" s="22" t="s">
        <v>25</v>
      </c>
      <c r="B21" s="15">
        <f>SUM(B18:B20)</f>
        <v>91875</v>
      </c>
      <c r="C21" s="16">
        <f>B21/'2017'!B21</f>
        <v>0.7798706369686269</v>
      </c>
      <c r="D21" s="15">
        <f>SUM(D18:D20)</f>
        <v>45015</v>
      </c>
      <c r="E21" s="17">
        <f>D21/'2017'!D21</f>
        <v>1.3529800727360164</v>
      </c>
      <c r="F21" s="18">
        <f>SUM(F18:F20)</f>
        <v>13038</v>
      </c>
      <c r="G21" s="17">
        <f>F21/'2017'!F21</f>
        <v>0.3345135467980296</v>
      </c>
      <c r="H21" s="18">
        <f t="shared" si="0"/>
        <v>58053</v>
      </c>
      <c r="I21" s="20">
        <f>H21/'2017'!H21</f>
        <v>0.8035350948828325</v>
      </c>
      <c r="J21" s="21"/>
    </row>
    <row r="22" spans="1:10" ht="12.75">
      <c r="A22" s="22" t="s">
        <v>26</v>
      </c>
      <c r="B22" s="15">
        <f>SUM(B21,B17)</f>
        <v>197149</v>
      </c>
      <c r="C22" s="16">
        <f>B22/'2017'!B22</f>
        <v>0.837940648934452</v>
      </c>
      <c r="D22" s="15">
        <f>SUM(D21,D17)</f>
        <v>78284</v>
      </c>
      <c r="E22" s="17">
        <f>D22/'2017'!D22</f>
        <v>1.224622604614783</v>
      </c>
      <c r="F22" s="18">
        <f>SUM(F21,F17)</f>
        <v>33570</v>
      </c>
      <c r="G22" s="17">
        <f>F22/'2017'!F22</f>
        <v>0.4237031427489587</v>
      </c>
      <c r="H22" s="18">
        <f t="shared" si="0"/>
        <v>111854</v>
      </c>
      <c r="I22" s="20">
        <f>H22/'2017'!H22</f>
        <v>0.7813488875694178</v>
      </c>
      <c r="J22" s="21"/>
    </row>
    <row r="23" spans="1:10" ht="13.5" thickBot="1">
      <c r="A23" s="23" t="s">
        <v>114</v>
      </c>
      <c r="B23" s="24">
        <f>SUM(B13,B22)</f>
        <v>427161</v>
      </c>
      <c r="C23" s="25">
        <f>B23/'2017'!B23</f>
        <v>0.8968205313390971</v>
      </c>
      <c r="D23" s="24">
        <f>SUM(D13,D22)</f>
        <v>145286</v>
      </c>
      <c r="E23" s="26">
        <f>D23/'2017'!D23</f>
        <v>1.1435250411252174</v>
      </c>
      <c r="F23" s="27">
        <f>SUM(F13,F22)</f>
        <v>95380</v>
      </c>
      <c r="G23" s="26">
        <f>F23/'2017'!F23</f>
        <v>0.5513326666628131</v>
      </c>
      <c r="H23" s="27">
        <f t="shared" si="0"/>
        <v>240666</v>
      </c>
      <c r="I23" s="28">
        <f>H23/'2017'!H23</f>
        <v>0.8020863189468422</v>
      </c>
      <c r="J23" s="29"/>
    </row>
    <row r="24" spans="5:10" ht="12.75">
      <c r="E24" s="30"/>
      <c r="F24" s="30"/>
      <c r="G24" s="30"/>
      <c r="J24" s="1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8" sqref="B18:J23"/>
    </sheetView>
  </sheetViews>
  <sheetFormatPr defaultColWidth="9.00390625" defaultRowHeight="13.5"/>
  <cols>
    <col min="1" max="1" width="10.25390625" style="0" bestFit="1" customWidth="1"/>
  </cols>
  <sheetData>
    <row r="1" spans="1:10" ht="13.5" thickBot="1">
      <c r="A1" s="124" t="s">
        <v>112</v>
      </c>
      <c r="B1" s="125"/>
      <c r="C1" s="125"/>
      <c r="D1" s="125"/>
      <c r="E1" s="125"/>
      <c r="F1" s="125"/>
      <c r="G1" s="125"/>
      <c r="H1" s="125"/>
      <c r="I1" s="125"/>
      <c r="J1" s="1" t="s">
        <v>1</v>
      </c>
    </row>
    <row r="2" spans="1:10" ht="13.5" thickBot="1">
      <c r="A2" s="126"/>
      <c r="B2" s="128" t="s">
        <v>2</v>
      </c>
      <c r="C2" s="130" t="s">
        <v>3</v>
      </c>
      <c r="D2" s="132" t="s">
        <v>4</v>
      </c>
      <c r="E2" s="133"/>
      <c r="F2" s="133"/>
      <c r="G2" s="133"/>
      <c r="H2" s="133"/>
      <c r="I2" s="134"/>
      <c r="J2" s="122" t="s">
        <v>5</v>
      </c>
    </row>
    <row r="3" spans="1:10" ht="13.5" thickBot="1">
      <c r="A3" s="127"/>
      <c r="B3" s="129"/>
      <c r="C3" s="131"/>
      <c r="D3" s="2" t="s">
        <v>6</v>
      </c>
      <c r="E3" s="3" t="s">
        <v>3</v>
      </c>
      <c r="F3" s="3" t="s">
        <v>7</v>
      </c>
      <c r="G3" s="3" t="s">
        <v>3</v>
      </c>
      <c r="H3" s="4" t="s">
        <v>8</v>
      </c>
      <c r="I3" s="5" t="s">
        <v>3</v>
      </c>
      <c r="J3" s="123"/>
    </row>
    <row r="4" spans="1:10" ht="12.75">
      <c r="A4" s="6" t="s">
        <v>110</v>
      </c>
      <c r="B4" s="7">
        <v>417818</v>
      </c>
      <c r="C4" s="8">
        <v>1.0012797039905676</v>
      </c>
      <c r="D4" s="7">
        <v>123683</v>
      </c>
      <c r="E4" s="9">
        <v>1.03246406330868</v>
      </c>
      <c r="F4" s="10">
        <v>149544</v>
      </c>
      <c r="G4" s="9">
        <v>0.8631439208103662</v>
      </c>
      <c r="H4" s="61">
        <v>273227</v>
      </c>
      <c r="I4" s="62">
        <v>0.9323594347702944</v>
      </c>
      <c r="J4" s="13"/>
    </row>
    <row r="5" spans="1:10" ht="12.75">
      <c r="A5" s="22" t="s">
        <v>95</v>
      </c>
      <c r="B5" s="15">
        <v>38941</v>
      </c>
      <c r="C5" s="16">
        <f>B5/'2016'!B5</f>
        <v>0.9494099863467915</v>
      </c>
      <c r="D5" s="63">
        <v>8890</v>
      </c>
      <c r="E5" s="64">
        <f>D5/'2016'!D5</f>
        <v>1.0040659588886378</v>
      </c>
      <c r="F5" s="65">
        <v>11491</v>
      </c>
      <c r="G5" s="64">
        <f>F5/'2016'!F5</f>
        <v>0.9197950852477388</v>
      </c>
      <c r="H5" s="66">
        <f aca="true" t="shared" si="0" ref="H5:H23">D5+F5</f>
        <v>20381</v>
      </c>
      <c r="I5" s="67">
        <f>H5/'2016'!H5</f>
        <v>0.954747739729236</v>
      </c>
      <c r="J5" s="21">
        <v>21065</v>
      </c>
    </row>
    <row r="6" spans="1:10" ht="12.75">
      <c r="A6" s="22" t="s">
        <v>10</v>
      </c>
      <c r="B6" s="15">
        <v>38320</v>
      </c>
      <c r="C6" s="16">
        <f>B6/'2016'!B6</f>
        <v>1.1565159654735317</v>
      </c>
      <c r="D6" s="63">
        <v>8840</v>
      </c>
      <c r="E6" s="64">
        <f>D6/'2016'!D6</f>
        <v>0.9153981567774672</v>
      </c>
      <c r="F6" s="65">
        <v>15090</v>
      </c>
      <c r="G6" s="64">
        <f>F6/'2016'!F6</f>
        <v>1.401374442793462</v>
      </c>
      <c r="H6" s="66">
        <f t="shared" si="0"/>
        <v>23930</v>
      </c>
      <c r="I6" s="67">
        <f>H6/'2016'!H6</f>
        <v>1.1716034271725826</v>
      </c>
      <c r="J6" s="21">
        <v>22242</v>
      </c>
    </row>
    <row r="7" spans="1:10" ht="12.75">
      <c r="A7" s="22" t="s">
        <v>11</v>
      </c>
      <c r="B7" s="15">
        <v>45217</v>
      </c>
      <c r="C7" s="16">
        <f>B7/'2016'!B7</f>
        <v>1.3280368890977443</v>
      </c>
      <c r="D7" s="63">
        <v>12344</v>
      </c>
      <c r="E7" s="64">
        <f>D7/'2016'!D7</f>
        <v>1.246490962334646</v>
      </c>
      <c r="F7" s="65">
        <v>22136</v>
      </c>
      <c r="G7" s="64">
        <f>F7/'2016'!F7</f>
        <v>1.3416570701254622</v>
      </c>
      <c r="H7" s="66">
        <f t="shared" si="0"/>
        <v>34480</v>
      </c>
      <c r="I7" s="67">
        <f>H7/'2016'!H7</f>
        <v>1.305961669570487</v>
      </c>
      <c r="J7" s="21">
        <v>19547</v>
      </c>
    </row>
    <row r="8" spans="1:10" ht="12.75">
      <c r="A8" s="22" t="s">
        <v>12</v>
      </c>
      <c r="B8" s="15">
        <f>SUM(B5:B7)</f>
        <v>122478</v>
      </c>
      <c r="C8" s="16">
        <f>B8/'2016'!B8</f>
        <v>1.1319802584151277</v>
      </c>
      <c r="D8" s="63">
        <f>SUM(D5:D7)</f>
        <v>30074</v>
      </c>
      <c r="E8" s="64">
        <f>D8/'2016'!D8</f>
        <v>1.0584219046948686</v>
      </c>
      <c r="F8" s="65">
        <f>SUM(F5:F7)</f>
        <v>48717</v>
      </c>
      <c r="G8" s="64">
        <f>F8/'2016'!F8</f>
        <v>1.2252766599597587</v>
      </c>
      <c r="H8" s="68">
        <f t="shared" si="0"/>
        <v>78791</v>
      </c>
      <c r="I8" s="67">
        <f>H8/'2016'!H8</f>
        <v>1.1557338574823246</v>
      </c>
      <c r="J8" s="21"/>
    </row>
    <row r="9" spans="1:10" ht="12.75">
      <c r="A9" s="22" t="s">
        <v>13</v>
      </c>
      <c r="B9" s="15">
        <v>40706</v>
      </c>
      <c r="C9" s="16">
        <f>B9/'2016'!B9</f>
        <v>1.0193318976310912</v>
      </c>
      <c r="D9" s="63">
        <v>10559</v>
      </c>
      <c r="E9" s="64">
        <f>D9/'2016'!D9</f>
        <v>1.3213615317231886</v>
      </c>
      <c r="F9" s="65">
        <v>15048</v>
      </c>
      <c r="G9" s="64">
        <f>F9/'2016'!F9</f>
        <v>0.76</v>
      </c>
      <c r="H9" s="66">
        <f t="shared" si="0"/>
        <v>25607</v>
      </c>
      <c r="I9" s="67">
        <f>H9/'2016'!H9</f>
        <v>0.9214134072181641</v>
      </c>
      <c r="J9" s="21">
        <v>20292</v>
      </c>
    </row>
    <row r="10" spans="1:10" ht="12.75">
      <c r="A10" s="22" t="s">
        <v>14</v>
      </c>
      <c r="B10" s="15">
        <v>41258</v>
      </c>
      <c r="C10" s="16">
        <f>B10/'2016'!B10</f>
        <v>1.1551362096480668</v>
      </c>
      <c r="D10" s="63">
        <v>11175</v>
      </c>
      <c r="E10" s="64">
        <f>D10/'2016'!D10</f>
        <v>1.1760681961692276</v>
      </c>
      <c r="F10" s="65">
        <v>10483</v>
      </c>
      <c r="G10" s="64">
        <f>F10/'2016'!F10</f>
        <v>0.9341472108358582</v>
      </c>
      <c r="H10" s="66">
        <f t="shared" si="0"/>
        <v>21658</v>
      </c>
      <c r="I10" s="67">
        <f>H10/'2016'!H10</f>
        <v>1.0450685195908125</v>
      </c>
      <c r="J10" s="21">
        <v>24293</v>
      </c>
    </row>
    <row r="11" spans="1:10" ht="12.75">
      <c r="A11" s="22" t="s">
        <v>15</v>
      </c>
      <c r="B11" s="15">
        <v>36586</v>
      </c>
      <c r="C11" s="16">
        <f>B11/'2016'!B11</f>
        <v>1.4494097139687823</v>
      </c>
      <c r="D11" s="63">
        <v>11318</v>
      </c>
      <c r="E11" s="64">
        <f>D11/'2016'!D11</f>
        <v>0.8917428301292153</v>
      </c>
      <c r="F11" s="65">
        <v>19521</v>
      </c>
      <c r="G11" s="64">
        <f>F11/'2016'!F11</f>
        <v>1.7646899294883385</v>
      </c>
      <c r="H11" s="66">
        <f t="shared" si="0"/>
        <v>30839</v>
      </c>
      <c r="I11" s="67">
        <f>H11/'2016'!H11</f>
        <v>1.2982655552749012</v>
      </c>
      <c r="J11" s="21">
        <v>21613</v>
      </c>
    </row>
    <row r="12" spans="1:10" ht="12.75">
      <c r="A12" s="22" t="s">
        <v>16</v>
      </c>
      <c r="B12" s="15">
        <f>SUM(B9:B11)</f>
        <v>118550</v>
      </c>
      <c r="C12" s="16">
        <f>B12/'2016'!B12</f>
        <v>1.1750071858305333</v>
      </c>
      <c r="D12" s="63">
        <f>SUM(D9:D11)</f>
        <v>33052</v>
      </c>
      <c r="E12" s="64">
        <f>D12/'2016'!D12</f>
        <v>1.0949809508033792</v>
      </c>
      <c r="F12" s="69">
        <f>SUM(F9:F11)</f>
        <v>45052</v>
      </c>
      <c r="G12" s="64">
        <f>F12/'2016'!F12</f>
        <v>1.0705256154357952</v>
      </c>
      <c r="H12" s="68">
        <f t="shared" si="0"/>
        <v>78104</v>
      </c>
      <c r="I12" s="67">
        <f>H12/'2016'!H12</f>
        <v>1.0807400130069602</v>
      </c>
      <c r="J12" s="21"/>
    </row>
    <row r="13" spans="1:10" ht="12.75">
      <c r="A13" s="22" t="s">
        <v>17</v>
      </c>
      <c r="B13" s="15">
        <f>SUM(B5:B7,B9:B11)</f>
        <v>241028</v>
      </c>
      <c r="C13" s="16">
        <f>B13/'2016'!B13</f>
        <v>1.1527421075034314</v>
      </c>
      <c r="D13" s="63">
        <f>SUM(D5:D7,D9:D11)</f>
        <v>63126</v>
      </c>
      <c r="E13" s="64">
        <f>D13/'2016'!D13</f>
        <v>1.0772538780525265</v>
      </c>
      <c r="F13" s="69">
        <f>SUM(F5:F7,F9:F11)</f>
        <v>93769</v>
      </c>
      <c r="G13" s="64">
        <f>F13/'2016'!F13</f>
        <v>1.1457040222863009</v>
      </c>
      <c r="H13" s="68">
        <f t="shared" si="0"/>
        <v>156895</v>
      </c>
      <c r="I13" s="67">
        <f>H13/'2016'!H13</f>
        <v>1.117143609863076</v>
      </c>
      <c r="J13" s="21"/>
    </row>
    <row r="14" spans="1:10" ht="12.75">
      <c r="A14" s="22" t="s">
        <v>18</v>
      </c>
      <c r="B14" s="15">
        <v>40098</v>
      </c>
      <c r="C14" s="16">
        <f>B14/'2016'!B14</f>
        <v>1.056934999209236</v>
      </c>
      <c r="D14" s="15">
        <v>11768</v>
      </c>
      <c r="E14" s="64">
        <f>D14/'2016'!D14</f>
        <v>1.118737522578192</v>
      </c>
      <c r="F14" s="18">
        <v>13214</v>
      </c>
      <c r="G14" s="64">
        <f>F14/'2016'!F14</f>
        <v>0.9055026382512164</v>
      </c>
      <c r="H14" s="66">
        <f t="shared" si="0"/>
        <v>24982</v>
      </c>
      <c r="I14" s="67">
        <f>H14/'2016'!H14</f>
        <v>0.9948231920993947</v>
      </c>
      <c r="J14" s="21">
        <v>20100</v>
      </c>
    </row>
    <row r="15" spans="1:10" ht="12.75">
      <c r="A15" s="22" t="s">
        <v>19</v>
      </c>
      <c r="B15" s="15">
        <v>39685</v>
      </c>
      <c r="C15" s="16">
        <f>B15/'2016'!B15</f>
        <v>1.0175641025641025</v>
      </c>
      <c r="D15" s="15">
        <v>9411</v>
      </c>
      <c r="E15" s="17">
        <f>D15/'2016'!D15</f>
        <v>0.979190510872958</v>
      </c>
      <c r="F15" s="18">
        <v>15144</v>
      </c>
      <c r="G15" s="17">
        <f>F15/'2016'!F15</f>
        <v>1.317786286112078</v>
      </c>
      <c r="H15" s="66">
        <f t="shared" si="0"/>
        <v>24555</v>
      </c>
      <c r="I15" s="16">
        <f>H15/'2016'!H15</f>
        <v>1.1635786381083257</v>
      </c>
      <c r="J15" s="21">
        <v>20289</v>
      </c>
    </row>
    <row r="16" spans="1:10" ht="12.75">
      <c r="A16" s="22" t="s">
        <v>20</v>
      </c>
      <c r="B16" s="15">
        <v>37687</v>
      </c>
      <c r="C16" s="16">
        <f>B16/'2016'!B16</f>
        <v>1.0925668232156318</v>
      </c>
      <c r="D16" s="15">
        <v>9475</v>
      </c>
      <c r="E16" s="17">
        <f>D16/'2016'!D16</f>
        <v>0.9371909000989119</v>
      </c>
      <c r="F16" s="18">
        <v>11896</v>
      </c>
      <c r="G16" s="17">
        <f>F16/'2016'!F16</f>
        <v>1.0697841726618704</v>
      </c>
      <c r="H16" s="66">
        <f t="shared" si="0"/>
        <v>21371</v>
      </c>
      <c r="I16" s="16">
        <f>H16/'2016'!H16</f>
        <v>1.006641544983514</v>
      </c>
      <c r="J16" s="21">
        <v>19666</v>
      </c>
    </row>
    <row r="17" spans="1:10" ht="12.75">
      <c r="A17" s="22" t="s">
        <v>21</v>
      </c>
      <c r="B17" s="15">
        <f>SUM(B14:B16)</f>
        <v>117470</v>
      </c>
      <c r="C17" s="16">
        <f>B17/'2016'!B17</f>
        <v>1.054185512240649</v>
      </c>
      <c r="D17" s="15">
        <f>SUM(D14:D16)</f>
        <v>30654</v>
      </c>
      <c r="E17" s="17">
        <f>D17/'2016'!D17</f>
        <v>1.0136904761904761</v>
      </c>
      <c r="F17" s="18">
        <f>SUM(F14:F16)</f>
        <v>40254</v>
      </c>
      <c r="G17" s="17">
        <f>F17/'2016'!F17</f>
        <v>1.081951350624916</v>
      </c>
      <c r="H17" s="19">
        <f t="shared" si="0"/>
        <v>70908</v>
      </c>
      <c r="I17" s="16">
        <f>H17/'2016'!H17</f>
        <v>1.0513455408110313</v>
      </c>
      <c r="J17" s="21"/>
    </row>
    <row r="18" spans="1:10" ht="12.75">
      <c r="A18" s="22" t="s">
        <v>22</v>
      </c>
      <c r="B18" s="15">
        <v>36639</v>
      </c>
      <c r="C18" s="16">
        <f>B18/'2016'!B18</f>
        <v>1.3395853899308983</v>
      </c>
      <c r="D18" s="15">
        <v>11511</v>
      </c>
      <c r="E18" s="17">
        <f>D18/'2016'!D18</f>
        <v>0.9675548457594352</v>
      </c>
      <c r="F18" s="18">
        <v>9815</v>
      </c>
      <c r="G18" s="17">
        <f>F18/'2016'!F18</f>
        <v>1.1533490011750882</v>
      </c>
      <c r="H18" s="66">
        <f t="shared" si="0"/>
        <v>21326</v>
      </c>
      <c r="I18" s="16">
        <f>H18/'2016'!H18</f>
        <v>1.045033566913314</v>
      </c>
      <c r="J18" s="21">
        <v>21425</v>
      </c>
    </row>
    <row r="19" spans="1:10" ht="12.75">
      <c r="A19" s="22" t="s">
        <v>23</v>
      </c>
      <c r="B19" s="15">
        <v>38864</v>
      </c>
      <c r="C19" s="16">
        <f>B19/'2016'!B19</f>
        <v>1.2201814699695457</v>
      </c>
      <c r="D19" s="15">
        <v>11116</v>
      </c>
      <c r="E19" s="17">
        <f>D19/'2016'!D19</f>
        <v>0.922795948862693</v>
      </c>
      <c r="F19" s="18">
        <v>13816</v>
      </c>
      <c r="G19" s="17">
        <f>F19/'2016'!F19</f>
        <v>1.3494823207657745</v>
      </c>
      <c r="H19" s="66">
        <f t="shared" si="0"/>
        <v>24932</v>
      </c>
      <c r="I19" s="16">
        <f>H19/'2016'!H19</f>
        <v>1.1188296535630946</v>
      </c>
      <c r="J19" s="21">
        <v>20541</v>
      </c>
    </row>
    <row r="20" spans="1:10" ht="12.75">
      <c r="A20" s="22" t="s">
        <v>24</v>
      </c>
      <c r="B20" s="15">
        <v>42305</v>
      </c>
      <c r="C20" s="16">
        <f>B20/'2016'!B20</f>
        <v>1.1105714960753945</v>
      </c>
      <c r="D20" s="15">
        <v>10644</v>
      </c>
      <c r="E20" s="17">
        <f>D20/'2016'!D20</f>
        <v>0.9764241812677736</v>
      </c>
      <c r="F20" s="18">
        <v>15345</v>
      </c>
      <c r="G20" s="17">
        <f>F20/'2016'!F20</f>
        <v>1.3062909679066996</v>
      </c>
      <c r="H20" s="66">
        <f t="shared" si="0"/>
        <v>25989</v>
      </c>
      <c r="I20" s="16">
        <f>H20/'2016'!H20</f>
        <v>1.1475185446838574</v>
      </c>
      <c r="J20" s="21">
        <v>20216</v>
      </c>
    </row>
    <row r="21" spans="1:10" ht="12.75">
      <c r="A21" s="22" t="s">
        <v>25</v>
      </c>
      <c r="B21" s="15">
        <f>SUM(B18:B20)</f>
        <v>117808</v>
      </c>
      <c r="C21" s="16">
        <f>B21/'2016'!B21</f>
        <v>1.2108330335577369</v>
      </c>
      <c r="D21" s="15">
        <f>SUM(D18:D20)</f>
        <v>33271</v>
      </c>
      <c r="E21" s="17">
        <f>D21/'2016'!D21</f>
        <v>0.9548559292848123</v>
      </c>
      <c r="F21" s="18">
        <f>SUM(F18:F20)</f>
        <v>38976</v>
      </c>
      <c r="G21" s="17">
        <f>F21/'2016'!F21</f>
        <v>1.2781111657648796</v>
      </c>
      <c r="H21" s="18">
        <f t="shared" si="0"/>
        <v>72247</v>
      </c>
      <c r="I21" s="20">
        <f>H21/'2016'!H21</f>
        <v>1.1057255238066086</v>
      </c>
      <c r="J21" s="21"/>
    </row>
    <row r="22" spans="1:10" ht="12.75">
      <c r="A22" s="22" t="s">
        <v>26</v>
      </c>
      <c r="B22" s="15">
        <f>SUM(B21,B17)</f>
        <v>235278</v>
      </c>
      <c r="C22" s="16">
        <f>B22/'2016'!B22</f>
        <v>1.1272044345005676</v>
      </c>
      <c r="D22" s="15">
        <f>SUM(D21,D17)</f>
        <v>63925</v>
      </c>
      <c r="E22" s="17">
        <f>D22/'2016'!D22</f>
        <v>0.982192243869461</v>
      </c>
      <c r="F22" s="18">
        <f>SUM(F21,F17)</f>
        <v>79230</v>
      </c>
      <c r="G22" s="17">
        <f>F22/'2016'!F22</f>
        <v>1.1703101920236336</v>
      </c>
      <c r="H22" s="18">
        <f t="shared" si="0"/>
        <v>143155</v>
      </c>
      <c r="I22" s="20">
        <f>H22/'2016'!H22</f>
        <v>1.0781042896734547</v>
      </c>
      <c r="J22" s="21"/>
    </row>
    <row r="23" spans="1:10" ht="13.5" thickBot="1">
      <c r="A23" s="23" t="s">
        <v>111</v>
      </c>
      <c r="B23" s="24">
        <f>SUM(B13,B22)</f>
        <v>476306</v>
      </c>
      <c r="C23" s="25">
        <f>B23/'2016'!B23</f>
        <v>1.139984395119406</v>
      </c>
      <c r="D23" s="24">
        <f>SUM(D13,D22)</f>
        <v>127051</v>
      </c>
      <c r="E23" s="26">
        <f>D23/'2016'!D23</f>
        <v>1.027230904813111</v>
      </c>
      <c r="F23" s="27">
        <f>SUM(F13,F22)</f>
        <v>172999</v>
      </c>
      <c r="G23" s="26">
        <f>F23/'2016'!F23</f>
        <v>1.1568434708179531</v>
      </c>
      <c r="H23" s="27">
        <f t="shared" si="0"/>
        <v>300050</v>
      </c>
      <c r="I23" s="28">
        <f>H23/'2016'!H23</f>
        <v>1.0981711177885056</v>
      </c>
      <c r="J23" s="29"/>
    </row>
    <row r="24" spans="5:10" ht="12.75">
      <c r="E24" s="30"/>
      <c r="F24" s="30"/>
      <c r="G24" s="30"/>
      <c r="J24" s="1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8" sqref="B18:J23"/>
    </sheetView>
  </sheetViews>
  <sheetFormatPr defaultColWidth="9.00390625" defaultRowHeight="13.5"/>
  <cols>
    <col min="1" max="1" width="10.25390625" style="0" bestFit="1" customWidth="1"/>
  </cols>
  <sheetData>
    <row r="1" spans="1:10" ht="13.5" thickBot="1">
      <c r="A1" s="124" t="s">
        <v>108</v>
      </c>
      <c r="B1" s="125"/>
      <c r="C1" s="125"/>
      <c r="D1" s="125"/>
      <c r="E1" s="125"/>
      <c r="F1" s="125"/>
      <c r="G1" s="125"/>
      <c r="H1" s="125"/>
      <c r="I1" s="125"/>
      <c r="J1" s="1" t="s">
        <v>1</v>
      </c>
    </row>
    <row r="2" spans="1:10" ht="13.5" thickBot="1">
      <c r="A2" s="126"/>
      <c r="B2" s="128" t="s">
        <v>2</v>
      </c>
      <c r="C2" s="130" t="s">
        <v>3</v>
      </c>
      <c r="D2" s="132" t="s">
        <v>4</v>
      </c>
      <c r="E2" s="133"/>
      <c r="F2" s="133"/>
      <c r="G2" s="133"/>
      <c r="H2" s="133"/>
      <c r="I2" s="134"/>
      <c r="J2" s="122" t="s">
        <v>5</v>
      </c>
    </row>
    <row r="3" spans="1:10" ht="13.5" thickBot="1">
      <c r="A3" s="127"/>
      <c r="B3" s="129"/>
      <c r="C3" s="131"/>
      <c r="D3" s="2" t="s">
        <v>6</v>
      </c>
      <c r="E3" s="3" t="s">
        <v>3</v>
      </c>
      <c r="F3" s="3" t="s">
        <v>7</v>
      </c>
      <c r="G3" s="3" t="s">
        <v>3</v>
      </c>
      <c r="H3" s="4" t="s">
        <v>8</v>
      </c>
      <c r="I3" s="5" t="s">
        <v>3</v>
      </c>
      <c r="J3" s="123"/>
    </row>
    <row r="4" spans="1:10" ht="12.75">
      <c r="A4" s="6" t="s">
        <v>105</v>
      </c>
      <c r="B4" s="7">
        <v>417284</v>
      </c>
      <c r="C4" s="8">
        <v>0.9012399273451387</v>
      </c>
      <c r="D4" s="7">
        <v>119794</v>
      </c>
      <c r="E4" s="9">
        <v>0.9362929383719567</v>
      </c>
      <c r="F4" s="10">
        <v>173255</v>
      </c>
      <c r="G4" s="9">
        <v>0.9313983743333907</v>
      </c>
      <c r="H4" s="61">
        <v>293049</v>
      </c>
      <c r="I4" s="62">
        <v>0.9333930010415307</v>
      </c>
      <c r="J4" s="13"/>
    </row>
    <row r="5" spans="1:10" ht="12.75">
      <c r="A5" s="22" t="s">
        <v>95</v>
      </c>
      <c r="B5" s="15">
        <v>41016</v>
      </c>
      <c r="C5" s="16">
        <f>B5/'2015'!B5</f>
        <v>1.0634723086496578</v>
      </c>
      <c r="D5" s="63">
        <v>8854</v>
      </c>
      <c r="E5" s="64">
        <f>D5/'2015'!D5</f>
        <v>1.0029451744449478</v>
      </c>
      <c r="F5" s="65">
        <v>12493</v>
      </c>
      <c r="G5" s="64">
        <f>F5/'2015'!F5</f>
        <v>1.0193374673629243</v>
      </c>
      <c r="H5" s="66">
        <f aca="true" t="shared" si="0" ref="H5:H23">D5+F5</f>
        <v>21347</v>
      </c>
      <c r="I5" s="67">
        <f>H5/'2015'!H5</f>
        <v>1.012473913868336</v>
      </c>
      <c r="J5" s="21">
        <v>30018</v>
      </c>
    </row>
    <row r="6" spans="1:10" ht="12.75">
      <c r="A6" s="22" t="s">
        <v>10</v>
      </c>
      <c r="B6" s="15">
        <v>33134</v>
      </c>
      <c r="C6" s="16">
        <f>B6/'2015'!B6</f>
        <v>0.9930468141221603</v>
      </c>
      <c r="D6" s="63">
        <v>9657</v>
      </c>
      <c r="E6" s="64">
        <f>D6/'2015'!D6</f>
        <v>1.1161581137309293</v>
      </c>
      <c r="F6" s="65">
        <v>10768</v>
      </c>
      <c r="G6" s="64">
        <f>F6/'2015'!F6</f>
        <v>1.0616188504387263</v>
      </c>
      <c r="H6" s="66">
        <f t="shared" si="0"/>
        <v>20425</v>
      </c>
      <c r="I6" s="67">
        <f>H6/'2015'!H6</f>
        <v>1.0867251928704442</v>
      </c>
      <c r="J6" s="21">
        <v>30189</v>
      </c>
    </row>
    <row r="7" spans="1:10" ht="12.75">
      <c r="A7" s="22" t="s">
        <v>11</v>
      </c>
      <c r="B7" s="15">
        <v>34048</v>
      </c>
      <c r="C7" s="16">
        <f>B7/'2015'!B7</f>
        <v>1.1106834121676725</v>
      </c>
      <c r="D7" s="63">
        <v>9903</v>
      </c>
      <c r="E7" s="64">
        <f>D7/'2015'!D7</f>
        <v>0.8504809343868086</v>
      </c>
      <c r="F7" s="65">
        <v>16499</v>
      </c>
      <c r="G7" s="64">
        <f>F7/'2015'!F7</f>
        <v>0.8399429822328565</v>
      </c>
      <c r="H7" s="66">
        <f t="shared" si="0"/>
        <v>26402</v>
      </c>
      <c r="I7" s="67">
        <f>H7/'2015'!H7</f>
        <v>0.8438648640010228</v>
      </c>
      <c r="J7" s="21">
        <v>26961</v>
      </c>
    </row>
    <row r="8" spans="1:10" ht="12.75">
      <c r="A8" s="22" t="s">
        <v>12</v>
      </c>
      <c r="B8" s="15">
        <f>SUM(B5:B7)</f>
        <v>108198</v>
      </c>
      <c r="C8" s="16">
        <f>B8/'2015'!B8</f>
        <v>1.0546744777705213</v>
      </c>
      <c r="D8" s="63">
        <f>SUM(D5:D7)</f>
        <v>28414</v>
      </c>
      <c r="E8" s="64">
        <f>D8/'2015'!D8</f>
        <v>0.9756214805658563</v>
      </c>
      <c r="F8" s="65">
        <f>SUM(F5:F7)</f>
        <v>39760</v>
      </c>
      <c r="G8" s="64">
        <f>F8/'2015'!F8</f>
        <v>0.9457209457209457</v>
      </c>
      <c r="H8" s="68">
        <f t="shared" si="0"/>
        <v>68174</v>
      </c>
      <c r="I8" s="67">
        <f>H8/'2015'!H8</f>
        <v>0.9579574515920524</v>
      </c>
      <c r="J8" s="21"/>
    </row>
    <row r="9" spans="1:10" ht="12.75">
      <c r="A9" s="22" t="s">
        <v>13</v>
      </c>
      <c r="B9" s="15">
        <v>39934</v>
      </c>
      <c r="C9" s="16">
        <f>B9/'2015'!B9</f>
        <v>0.9971285175659816</v>
      </c>
      <c r="D9" s="63">
        <v>7991</v>
      </c>
      <c r="E9" s="64">
        <f>D9/'2015'!D9</f>
        <v>0.9250984024079648</v>
      </c>
      <c r="F9" s="65">
        <v>19800</v>
      </c>
      <c r="G9" s="64">
        <f>F9/'2015'!F9</f>
        <v>1.2888946751725037</v>
      </c>
      <c r="H9" s="66">
        <f t="shared" si="0"/>
        <v>27791</v>
      </c>
      <c r="I9" s="67">
        <f>H9/'2015'!H9</f>
        <v>1.1579583333333334</v>
      </c>
      <c r="J9" s="21">
        <v>24763</v>
      </c>
    </row>
    <row r="10" spans="1:10" ht="12.75">
      <c r="A10" s="22" t="s">
        <v>14</v>
      </c>
      <c r="B10" s="15">
        <v>35717</v>
      </c>
      <c r="C10" s="16">
        <f>B10/'2015'!B10</f>
        <v>0.9688330711224434</v>
      </c>
      <c r="D10" s="63">
        <v>9502</v>
      </c>
      <c r="E10" s="64">
        <f>D10/'2015'!D10</f>
        <v>0.9560317939430526</v>
      </c>
      <c r="F10" s="65">
        <v>11222</v>
      </c>
      <c r="G10" s="64">
        <f>F10/'2015'!F10</f>
        <v>0.7427361175458336</v>
      </c>
      <c r="H10" s="66">
        <f t="shared" si="0"/>
        <v>20724</v>
      </c>
      <c r="I10" s="67">
        <f>H10/'2015'!H10</f>
        <v>0.8273714468221016</v>
      </c>
      <c r="J10" s="21">
        <v>26080</v>
      </c>
    </row>
    <row r="11" spans="1:10" ht="12.75">
      <c r="A11" s="22" t="s">
        <v>15</v>
      </c>
      <c r="B11" s="15">
        <v>25242</v>
      </c>
      <c r="C11" s="16">
        <f>B11/'2015'!B11</f>
        <v>0.894028476305164</v>
      </c>
      <c r="D11" s="63">
        <v>12692</v>
      </c>
      <c r="E11" s="64">
        <f>D11/'2015'!D11</f>
        <v>1.051532725766363</v>
      </c>
      <c r="F11" s="65">
        <v>11062</v>
      </c>
      <c r="G11" s="64">
        <f>F11/'2015'!F11</f>
        <v>1.160390223434386</v>
      </c>
      <c r="H11" s="66">
        <f t="shared" si="0"/>
        <v>23754</v>
      </c>
      <c r="I11" s="67">
        <f>H11/'2015'!H11</f>
        <v>1.099569504235523</v>
      </c>
      <c r="J11" s="21">
        <v>19712</v>
      </c>
    </row>
    <row r="12" spans="1:10" ht="12.75">
      <c r="A12" s="22" t="s">
        <v>16</v>
      </c>
      <c r="B12" s="15">
        <f>SUM(B9:B11)</f>
        <v>100893</v>
      </c>
      <c r="C12" s="16">
        <f>B12/'2015'!B12</f>
        <v>0.9595241038906694</v>
      </c>
      <c r="D12" s="63">
        <f>SUM(D9:D11)</f>
        <v>30185</v>
      </c>
      <c r="E12" s="64">
        <f>D12/'2015'!D12</f>
        <v>0.9849251150194146</v>
      </c>
      <c r="F12" s="69">
        <f>SUM(F9:F11)</f>
        <v>42084</v>
      </c>
      <c r="G12" s="64">
        <f>F12/'2015'!F12</f>
        <v>1.051994800519948</v>
      </c>
      <c r="H12" s="68">
        <f t="shared" si="0"/>
        <v>72269</v>
      </c>
      <c r="I12" s="67">
        <f>H12/'2015'!H12</f>
        <v>1.0229013035908905</v>
      </c>
      <c r="J12" s="21"/>
    </row>
    <row r="13" spans="1:10" ht="12.75">
      <c r="A13" s="22" t="s">
        <v>17</v>
      </c>
      <c r="B13" s="15">
        <f>SUM(B5:B7,B9:B11)</f>
        <v>209091</v>
      </c>
      <c r="C13" s="16">
        <f>B13/'2015'!B13</f>
        <v>1.0065130115818963</v>
      </c>
      <c r="D13" s="63">
        <f>SUM(D5:D7,D9:D11)</f>
        <v>58599</v>
      </c>
      <c r="E13" s="64">
        <f>D13/'2015'!D13</f>
        <v>0.9803918288133041</v>
      </c>
      <c r="F13" s="69">
        <f>SUM(F5:F7,F9:F11)</f>
        <v>81844</v>
      </c>
      <c r="G13" s="64">
        <f>F13/'2015'!F13</f>
        <v>0.9975379665065939</v>
      </c>
      <c r="H13" s="68">
        <f t="shared" si="0"/>
        <v>140443</v>
      </c>
      <c r="I13" s="67">
        <f>H13/'2015'!H13</f>
        <v>0.9903114577236861</v>
      </c>
      <c r="J13" s="21"/>
    </row>
    <row r="14" spans="1:10" ht="12.75">
      <c r="A14" s="22" t="s">
        <v>18</v>
      </c>
      <c r="B14" s="15">
        <v>37938</v>
      </c>
      <c r="C14" s="16">
        <f>B14/'2015'!B14</f>
        <v>1.0499252781313997</v>
      </c>
      <c r="D14" s="15">
        <v>10519</v>
      </c>
      <c r="E14" s="64">
        <f>D14/'2015'!D14</f>
        <v>1.0248441153546375</v>
      </c>
      <c r="F14" s="18">
        <v>14593</v>
      </c>
      <c r="G14" s="64">
        <f>F14/'2015'!F14</f>
        <v>0.9286623393152603</v>
      </c>
      <c r="H14" s="66">
        <f t="shared" si="0"/>
        <v>25112</v>
      </c>
      <c r="I14" s="67">
        <f>H14/'2015'!H14</f>
        <v>0.96666410039264</v>
      </c>
      <c r="J14" s="21">
        <v>20405</v>
      </c>
    </row>
    <row r="15" spans="1:10" ht="12.75">
      <c r="A15" s="22" t="s">
        <v>19</v>
      </c>
      <c r="B15" s="15">
        <v>39000</v>
      </c>
      <c r="C15" s="16">
        <f>B15/'2015'!B15</f>
        <v>0.9695463020509634</v>
      </c>
      <c r="D15" s="15">
        <v>9611</v>
      </c>
      <c r="E15" s="17">
        <f>D15/'2015'!D15</f>
        <v>1.1518456375838926</v>
      </c>
      <c r="F15" s="18">
        <v>11492</v>
      </c>
      <c r="G15" s="17">
        <f>F15/'2015'!F15</f>
        <v>0.6985593580937329</v>
      </c>
      <c r="H15" s="66">
        <f t="shared" si="0"/>
        <v>21103</v>
      </c>
      <c r="I15" s="16">
        <f>H15/'2015'!H15</f>
        <v>0.85109901189756</v>
      </c>
      <c r="J15" s="21">
        <v>23973</v>
      </c>
    </row>
    <row r="16" spans="1:10" ht="12.75">
      <c r="A16" s="22" t="s">
        <v>20</v>
      </c>
      <c r="B16" s="15">
        <v>34494</v>
      </c>
      <c r="C16" s="16">
        <f>B16/'2015'!B16</f>
        <v>1.0353273103820873</v>
      </c>
      <c r="D16" s="15">
        <v>10110</v>
      </c>
      <c r="E16" s="17">
        <f>D16/'2015'!D16</f>
        <v>1.0855792977558252</v>
      </c>
      <c r="F16" s="18">
        <v>11120</v>
      </c>
      <c r="G16" s="17">
        <f>F16/'2015'!F16</f>
        <v>0.8025404157043879</v>
      </c>
      <c r="H16" s="66">
        <f t="shared" si="0"/>
        <v>21230</v>
      </c>
      <c r="I16" s="16">
        <f>H16/'2015'!H16</f>
        <v>0.9163105874228495</v>
      </c>
      <c r="J16" s="21">
        <v>23954</v>
      </c>
    </row>
    <row r="17" spans="1:10" ht="12.75">
      <c r="A17" s="22" t="s">
        <v>21</v>
      </c>
      <c r="B17" s="15">
        <f>SUM(B14:B16)</f>
        <v>111432</v>
      </c>
      <c r="C17" s="16">
        <f>B17/'2015'!B17</f>
        <v>1.0160107954338233</v>
      </c>
      <c r="D17" s="15">
        <f>SUM(D14:D16)</f>
        <v>30240</v>
      </c>
      <c r="E17" s="17">
        <f>D17/'2015'!D17</f>
        <v>1.0830557644783496</v>
      </c>
      <c r="F17" s="18">
        <f>SUM(F14:F16)</f>
        <v>37205</v>
      </c>
      <c r="G17" s="17">
        <f>F17/'2015'!F17</f>
        <v>0.8084352795462941</v>
      </c>
      <c r="H17" s="19">
        <f t="shared" si="0"/>
        <v>67445</v>
      </c>
      <c r="I17" s="16">
        <f>H17/'2015'!H17</f>
        <v>0.9121338346271401</v>
      </c>
      <c r="J17" s="21"/>
    </row>
    <row r="18" spans="1:10" ht="12.75">
      <c r="A18" s="22" t="s">
        <v>22</v>
      </c>
      <c r="B18" s="15">
        <v>27351</v>
      </c>
      <c r="C18" s="16">
        <f>B18/'2015'!B18</f>
        <v>0.7584648234935248</v>
      </c>
      <c r="D18" s="15">
        <v>11897</v>
      </c>
      <c r="E18" s="17">
        <f>D18/'2015'!D18</f>
        <v>1.0898680835470869</v>
      </c>
      <c r="F18" s="18">
        <v>8510</v>
      </c>
      <c r="G18" s="17">
        <f>F18/'2015'!F18</f>
        <v>0.5245315581854043</v>
      </c>
      <c r="H18" s="66">
        <f t="shared" si="0"/>
        <v>20407</v>
      </c>
      <c r="I18" s="16">
        <f>H18/'2015'!H18</f>
        <v>0.7519159911569638</v>
      </c>
      <c r="J18" s="21">
        <v>20116</v>
      </c>
    </row>
    <row r="19" spans="1:10" ht="12.75">
      <c r="A19" s="22" t="s">
        <v>23</v>
      </c>
      <c r="B19" s="15">
        <v>31851</v>
      </c>
      <c r="C19" s="16">
        <f>B19/'2015'!B19</f>
        <v>0.8865723988197962</v>
      </c>
      <c r="D19" s="15">
        <v>12046</v>
      </c>
      <c r="E19" s="17">
        <f>D19/'2015'!D19</f>
        <v>1.0985864113087096</v>
      </c>
      <c r="F19" s="18">
        <v>10238</v>
      </c>
      <c r="G19" s="17">
        <f>F19/'2015'!F19</f>
        <v>0.6668403569334983</v>
      </c>
      <c r="H19" s="66">
        <f t="shared" si="0"/>
        <v>22284</v>
      </c>
      <c r="I19" s="16">
        <f>H19/'2015'!H19</f>
        <v>0.8467208754464625</v>
      </c>
      <c r="J19" s="21">
        <v>17911</v>
      </c>
    </row>
    <row r="20" spans="1:10" ht="12.75">
      <c r="A20" s="22" t="s">
        <v>24</v>
      </c>
      <c r="B20" s="15">
        <v>38093</v>
      </c>
      <c r="C20" s="16">
        <f>B20/'2015'!B20</f>
        <v>1.3661729369149662</v>
      </c>
      <c r="D20" s="15">
        <v>10901</v>
      </c>
      <c r="E20" s="17">
        <f>D20/'2015'!D20</f>
        <v>1.066529693767733</v>
      </c>
      <c r="F20" s="18">
        <v>11747</v>
      </c>
      <c r="G20" s="17">
        <f>F20/'2015'!F20</f>
        <v>0.8630519432811696</v>
      </c>
      <c r="H20" s="66">
        <f t="shared" si="0"/>
        <v>22648</v>
      </c>
      <c r="I20" s="16">
        <f>H20/'2015'!H20</f>
        <v>0.9503188989593824</v>
      </c>
      <c r="J20" s="21">
        <v>19176</v>
      </c>
    </row>
    <row r="21" spans="1:10" ht="12.75">
      <c r="A21" s="22" t="s">
        <v>25</v>
      </c>
      <c r="B21" s="15">
        <f>SUM(B18:B20)</f>
        <v>97295</v>
      </c>
      <c r="C21" s="16">
        <f>B21/'2015'!B21</f>
        <v>0.9742164814258536</v>
      </c>
      <c r="D21" s="15">
        <f>SUM(D18:D20)</f>
        <v>34844</v>
      </c>
      <c r="E21" s="17">
        <f>D21/'2015'!D21</f>
        <v>1.0854152389259235</v>
      </c>
      <c r="F21" s="18">
        <f>SUM(F18:F20)</f>
        <v>30495</v>
      </c>
      <c r="G21" s="17">
        <f>F21/'2015'!F21</f>
        <v>0.67484730459414</v>
      </c>
      <c r="H21" s="18">
        <f t="shared" si="0"/>
        <v>65339</v>
      </c>
      <c r="I21" s="20">
        <f>H21/'2015'!H21</f>
        <v>0.8453745633329021</v>
      </c>
      <c r="J21" s="21"/>
    </row>
    <row r="22" spans="1:10" ht="12.75">
      <c r="A22" s="22" t="s">
        <v>26</v>
      </c>
      <c r="B22" s="15">
        <f>SUM(B21,B17)</f>
        <v>208727</v>
      </c>
      <c r="C22" s="16">
        <f>B22/'2015'!B22</f>
        <v>0.9960915503039905</v>
      </c>
      <c r="D22" s="15">
        <f>SUM(D21,D17)</f>
        <v>65084</v>
      </c>
      <c r="E22" s="17">
        <f>D22/'2015'!D22</f>
        <v>1.0843176782233477</v>
      </c>
      <c r="F22" s="18">
        <f>SUM(F21,F17)</f>
        <v>67700</v>
      </c>
      <c r="G22" s="17">
        <f>F22/'2015'!F22</f>
        <v>0.7422513129186813</v>
      </c>
      <c r="H22" s="18">
        <f t="shared" si="0"/>
        <v>132784</v>
      </c>
      <c r="I22" s="20">
        <f>H22/'2015'!H22</f>
        <v>0.8780152348709268</v>
      </c>
      <c r="J22" s="21"/>
    </row>
    <row r="23" spans="1:10" ht="13.5" thickBot="1">
      <c r="A23" s="23" t="s">
        <v>109</v>
      </c>
      <c r="B23" s="24">
        <f>SUM(B13,B22)</f>
        <v>417818</v>
      </c>
      <c r="C23" s="25">
        <f>B23/'2015'!B23</f>
        <v>1.0012797039905676</v>
      </c>
      <c r="D23" s="24">
        <f>SUM(D13,D22)</f>
        <v>123683</v>
      </c>
      <c r="E23" s="26">
        <f>D23/'2015'!D23</f>
        <v>1.03246406330868</v>
      </c>
      <c r="F23" s="27">
        <f>SUM(F13,F22)</f>
        <v>149544</v>
      </c>
      <c r="G23" s="26">
        <f>F23/'2015'!F23</f>
        <v>0.8631439208103662</v>
      </c>
      <c r="H23" s="27">
        <f t="shared" si="0"/>
        <v>273227</v>
      </c>
      <c r="I23" s="28">
        <f>H23/'2015'!H23</f>
        <v>0.9323594347702944</v>
      </c>
      <c r="J23" s="29"/>
    </row>
    <row r="24" spans="5:10" ht="12.75">
      <c r="E24" s="30"/>
      <c r="F24" s="30"/>
      <c r="G24" s="30"/>
      <c r="J24" s="1" t="s">
        <v>28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SOTEC</dc:creator>
  <cp:keywords/>
  <dc:description/>
  <cp:lastModifiedBy>真一郎 福井</cp:lastModifiedBy>
  <dcterms:created xsi:type="dcterms:W3CDTF">2001-02-15T04:51:20Z</dcterms:created>
  <dcterms:modified xsi:type="dcterms:W3CDTF">2024-04-24T12:14:59Z</dcterms:modified>
  <cp:category/>
  <cp:version/>
  <cp:contentType/>
  <cp:contentStatus/>
</cp:coreProperties>
</file>