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7" windowWidth="17100" windowHeight="13063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pol1-2013" sheetId="11" r:id="rId11"/>
    <sheet name="pol2-2013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<sst xmlns="http://schemas.openxmlformats.org/spreadsheetml/2006/main" count="465" uniqueCount="62">
  <si>
    <t>(単位：トン)</t>
  </si>
  <si>
    <t>生産</t>
  </si>
  <si>
    <t>前年比</t>
  </si>
  <si>
    <t>出荷</t>
  </si>
  <si>
    <t>在庫</t>
  </si>
  <si>
    <t>国内</t>
  </si>
  <si>
    <t>輸出</t>
  </si>
  <si>
    <t>計</t>
  </si>
  <si>
    <t>1月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</si>
  <si>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</si>
  <si>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</si>
  <si>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</si>
  <si>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</si>
  <si>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</si>
  <si>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</si>
  <si>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</si>
  <si>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</si>
  <si>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</si>
  <si>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</si>
  <si>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</si>
  <si>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</si>
  <si>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</si>
  <si>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</si>
  <si>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</si>
  <si>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</si>
  <si>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</si>
  <si>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（石油化学工業協会メタクリル委員会）</t>
  </si>
  <si>
    <t>２０１４年注型板・押出板 需給実績</t>
  </si>
  <si>
    <t>2013年</t>
  </si>
  <si>
    <t>2014年</t>
  </si>
  <si>
    <t>-</t>
  </si>
  <si>
    <t>２０１３年押出版需給実績</t>
  </si>
  <si>
    <t>2012年</t>
  </si>
  <si>
    <t>2013年</t>
  </si>
  <si>
    <t>２０１３年注型板需給実績</t>
  </si>
  <si>
    <t>-</t>
  </si>
  <si>
    <t>2014年</t>
  </si>
  <si>
    <t>２０１５年注型板・押出板 需給実績</t>
  </si>
  <si>
    <t>2015年</t>
  </si>
  <si>
    <t>２０１６年注型板・押出板 需給実績</t>
  </si>
  <si>
    <t>2015年</t>
  </si>
  <si>
    <t>2016年</t>
  </si>
  <si>
    <t>2017年</t>
  </si>
  <si>
    <t>2018年</t>
  </si>
  <si>
    <t>２０１８年注型板・押出板 需給実績</t>
  </si>
  <si>
    <t>２０１７年注型板・押出板 需給実績</t>
  </si>
  <si>
    <t>2016年</t>
  </si>
  <si>
    <t>2017年</t>
  </si>
  <si>
    <t>2018年</t>
  </si>
  <si>
    <t>2019年</t>
  </si>
  <si>
    <t>２０１９年注型板・押出板 需給実績</t>
  </si>
  <si>
    <t>２０２０年注型板・押出板 需給実績</t>
  </si>
  <si>
    <t>2019年</t>
  </si>
  <si>
    <t>2020年</t>
  </si>
  <si>
    <t>2020年</t>
  </si>
  <si>
    <t>２０２１年注型板・押出板 需給実績</t>
  </si>
  <si>
    <t>2021年</t>
  </si>
  <si>
    <t>2021年</t>
  </si>
  <si>
    <t>２０２２年注型板・押出板 需給実績</t>
  </si>
  <si>
    <t>2022年</t>
  </si>
  <si>
    <t>2022年</t>
  </si>
  <si>
    <t>２０２３年注型板・押出板 需給実績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</si>
</sst>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_ "/>
    <numFmt numFmtId="185" formatCode="0.0%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39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4" fontId="0" fillId="0" borderId="14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4" fontId="0" fillId="0" borderId="16" xfId="0" applyNumberFormat="1" applyBorder="1" applyAlignment="1">
      <alignment horizontal="right"/>
    </xf>
    <xf numFmtId="18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/>
    </xf>
    <xf numFmtId="184" fontId="0" fillId="0" borderId="19" xfId="0" applyNumberFormat="1" applyFont="1" applyBorder="1" applyAlignment="1">
      <alignment horizontal="right"/>
    </xf>
    <xf numFmtId="185" fontId="0" fillId="0" borderId="20" xfId="0" applyNumberFormat="1" applyFont="1" applyBorder="1" applyAlignment="1">
      <alignment horizontal="right"/>
    </xf>
    <xf numFmtId="185" fontId="0" fillId="0" borderId="21" xfId="0" applyNumberFormat="1" applyFont="1" applyBorder="1" applyAlignment="1">
      <alignment horizontal="right"/>
    </xf>
    <xf numFmtId="184" fontId="0" fillId="0" borderId="21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horizontal="right"/>
    </xf>
    <xf numFmtId="184" fontId="0" fillId="0" borderId="19" xfId="0" applyNumberFormat="1" applyBorder="1" applyAlignment="1">
      <alignment horizontal="right"/>
    </xf>
    <xf numFmtId="184" fontId="0" fillId="0" borderId="21" xfId="0" applyNumberFormat="1" applyBorder="1" applyAlignment="1">
      <alignment horizontal="right"/>
    </xf>
    <xf numFmtId="184" fontId="0" fillId="0" borderId="23" xfId="0" applyNumberFormat="1" applyBorder="1" applyAlignment="1">
      <alignment vertical="center"/>
    </xf>
    <xf numFmtId="185" fontId="0" fillId="0" borderId="21" xfId="0" applyNumberFormat="1" applyBorder="1" applyAlignment="1">
      <alignment horizontal="right"/>
    </xf>
    <xf numFmtId="185" fontId="0" fillId="0" borderId="20" xfId="0" applyNumberFormat="1" applyBorder="1" applyAlignment="1">
      <alignment horizontal="right"/>
    </xf>
    <xf numFmtId="38" fontId="0" fillId="0" borderId="21" xfId="0" applyNumberFormat="1" applyBorder="1" applyAlignment="1">
      <alignment vertical="center"/>
    </xf>
    <xf numFmtId="185" fontId="0" fillId="0" borderId="2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84" fontId="0" fillId="0" borderId="25" xfId="0" applyNumberFormat="1" applyBorder="1" applyAlignment="1">
      <alignment horizontal="right"/>
    </xf>
    <xf numFmtId="185" fontId="0" fillId="0" borderId="26" xfId="0" applyNumberFormat="1" applyBorder="1" applyAlignment="1">
      <alignment horizontal="right"/>
    </xf>
    <xf numFmtId="185" fontId="0" fillId="0" borderId="27" xfId="0" applyNumberFormat="1" applyBorder="1" applyAlignment="1">
      <alignment horizontal="right"/>
    </xf>
    <xf numFmtId="184" fontId="0" fillId="0" borderId="27" xfId="0" applyNumberFormat="1" applyBorder="1" applyAlignment="1">
      <alignment horizontal="right"/>
    </xf>
    <xf numFmtId="185" fontId="0" fillId="0" borderId="26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6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0" fontId="0" fillId="0" borderId="0" xfId="52" applyAlignment="1">
      <alignment horizontal="right"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horizontal="center" vertical="center"/>
      <protection/>
    </xf>
    <xf numFmtId="0" fontId="0" fillId="0" borderId="11" xfId="52" applyBorder="1" applyAlignment="1">
      <alignment horizontal="center"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0" fillId="0" borderId="12" xfId="52" applyFill="1" applyBorder="1" applyAlignment="1">
      <alignment horizontal="center" vertical="center"/>
      <protection/>
    </xf>
    <xf numFmtId="0" fontId="0" fillId="0" borderId="13" xfId="52" applyBorder="1">
      <alignment/>
      <protection/>
    </xf>
    <xf numFmtId="184" fontId="0" fillId="0" borderId="14" xfId="52" applyNumberFormat="1" applyBorder="1" applyAlignment="1">
      <alignment horizontal="right"/>
      <protection/>
    </xf>
    <xf numFmtId="185" fontId="0" fillId="0" borderId="15" xfId="52" applyNumberFormat="1" applyBorder="1" applyAlignment="1">
      <alignment horizontal="right"/>
      <protection/>
    </xf>
    <xf numFmtId="185" fontId="0" fillId="0" borderId="16" xfId="52" applyNumberFormat="1" applyBorder="1" applyAlignment="1">
      <alignment horizontal="right"/>
      <protection/>
    </xf>
    <xf numFmtId="184" fontId="0" fillId="0" borderId="16" xfId="52" applyNumberFormat="1" applyBorder="1" applyAlignment="1">
      <alignment horizontal="right"/>
      <protection/>
    </xf>
    <xf numFmtId="38" fontId="0" fillId="0" borderId="16" xfId="52" applyNumberFormat="1" applyBorder="1">
      <alignment/>
      <protection/>
    </xf>
    <xf numFmtId="185" fontId="0" fillId="0" borderId="15" xfId="52" applyNumberFormat="1" applyBorder="1">
      <alignment/>
      <protection/>
    </xf>
    <xf numFmtId="184" fontId="0" fillId="0" borderId="17" xfId="52" applyNumberFormat="1" applyBorder="1">
      <alignment/>
      <protection/>
    </xf>
    <xf numFmtId="0" fontId="0" fillId="0" borderId="18" xfId="52" applyBorder="1" applyAlignment="1">
      <alignment horizontal="right"/>
      <protection/>
    </xf>
    <xf numFmtId="184" fontId="0" fillId="0" borderId="19" xfId="52" applyNumberFormat="1" applyBorder="1" applyAlignment="1">
      <alignment horizontal="right"/>
      <protection/>
    </xf>
    <xf numFmtId="185" fontId="0" fillId="0" borderId="20" xfId="52" applyNumberFormat="1" applyBorder="1" applyAlignment="1">
      <alignment horizontal="right"/>
      <protection/>
    </xf>
    <xf numFmtId="185" fontId="0" fillId="0" borderId="21" xfId="52" applyNumberFormat="1" applyBorder="1" applyAlignment="1">
      <alignment horizontal="right"/>
      <protection/>
    </xf>
    <xf numFmtId="184" fontId="0" fillId="0" borderId="21" xfId="52" applyNumberFormat="1" applyBorder="1" applyAlignment="1">
      <alignment horizontal="right"/>
      <protection/>
    </xf>
    <xf numFmtId="38" fontId="0" fillId="0" borderId="22" xfId="52" applyNumberFormat="1" applyBorder="1">
      <alignment/>
      <protection/>
    </xf>
    <xf numFmtId="184" fontId="0" fillId="0" borderId="23" xfId="52" applyNumberFormat="1" applyBorder="1">
      <alignment/>
      <protection/>
    </xf>
    <xf numFmtId="38" fontId="0" fillId="0" borderId="21" xfId="52" applyNumberFormat="1" applyBorder="1">
      <alignment/>
      <protection/>
    </xf>
    <xf numFmtId="184" fontId="0" fillId="0" borderId="22" xfId="52" applyNumberFormat="1" applyBorder="1" applyAlignment="1">
      <alignment horizontal="right"/>
      <protection/>
    </xf>
    <xf numFmtId="38" fontId="0" fillId="0" borderId="21" xfId="52" applyNumberFormat="1" applyFont="1" applyBorder="1">
      <alignment/>
      <protection/>
    </xf>
    <xf numFmtId="185" fontId="0" fillId="0" borderId="20" xfId="52" applyNumberFormat="1" applyBorder="1">
      <alignment/>
      <protection/>
    </xf>
    <xf numFmtId="0" fontId="0" fillId="0" borderId="24" xfId="52" applyBorder="1">
      <alignment/>
      <protection/>
    </xf>
    <xf numFmtId="184" fontId="0" fillId="0" borderId="25" xfId="52" applyNumberFormat="1" applyBorder="1" applyAlignment="1">
      <alignment horizontal="right"/>
      <protection/>
    </xf>
    <xf numFmtId="185" fontId="0" fillId="0" borderId="26" xfId="52" applyNumberFormat="1" applyBorder="1" applyAlignment="1">
      <alignment horizontal="right"/>
      <protection/>
    </xf>
    <xf numFmtId="185" fontId="0" fillId="0" borderId="27" xfId="52" applyNumberFormat="1" applyBorder="1" applyAlignment="1">
      <alignment horizontal="right"/>
      <protection/>
    </xf>
    <xf numFmtId="184" fontId="0" fillId="0" borderId="27" xfId="52" applyNumberFormat="1" applyBorder="1" applyAlignment="1">
      <alignment horizontal="right"/>
      <protection/>
    </xf>
    <xf numFmtId="185" fontId="0" fillId="0" borderId="26" xfId="52" applyNumberFormat="1" applyBorder="1">
      <alignment/>
      <protection/>
    </xf>
    <xf numFmtId="184" fontId="0" fillId="0" borderId="28" xfId="52" applyNumberFormat="1" applyBorder="1">
      <alignment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1" applyAlignment="1">
      <alignment horizontal="right" vertical="center"/>
      <protection/>
    </xf>
    <xf numFmtId="0" fontId="0" fillId="0" borderId="0" xfId="5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Border="1">
      <alignment/>
      <protection/>
    </xf>
    <xf numFmtId="184" fontId="0" fillId="0" borderId="14" xfId="51" applyNumberFormat="1" applyBorder="1" applyAlignment="1">
      <alignment horizontal="right"/>
      <protection/>
    </xf>
    <xf numFmtId="185" fontId="0" fillId="0" borderId="15" xfId="51" applyNumberFormat="1" applyBorder="1" applyAlignment="1">
      <alignment horizontal="right"/>
      <protection/>
    </xf>
    <xf numFmtId="185" fontId="0" fillId="0" borderId="16" xfId="51" applyNumberFormat="1" applyBorder="1" applyAlignment="1">
      <alignment horizontal="right"/>
      <protection/>
    </xf>
    <xf numFmtId="184" fontId="0" fillId="0" borderId="16" xfId="51" applyNumberFormat="1" applyBorder="1" applyAlignment="1">
      <alignment horizontal="right"/>
      <protection/>
    </xf>
    <xf numFmtId="38" fontId="0" fillId="0" borderId="16" xfId="51" applyNumberFormat="1" applyBorder="1">
      <alignment/>
      <protection/>
    </xf>
    <xf numFmtId="185" fontId="0" fillId="0" borderId="15" xfId="51" applyNumberFormat="1" applyBorder="1">
      <alignment/>
      <protection/>
    </xf>
    <xf numFmtId="184" fontId="0" fillId="0" borderId="17" xfId="51" applyNumberFormat="1" applyBorder="1">
      <alignment/>
      <protection/>
    </xf>
    <xf numFmtId="0" fontId="0" fillId="0" borderId="18" xfId="51" applyBorder="1" applyAlignment="1">
      <alignment horizontal="right"/>
      <protection/>
    </xf>
    <xf numFmtId="184" fontId="0" fillId="0" borderId="19" xfId="51" applyNumberFormat="1" applyFont="1" applyBorder="1" applyAlignment="1">
      <alignment horizontal="right"/>
      <protection/>
    </xf>
    <xf numFmtId="185" fontId="0" fillId="0" borderId="20" xfId="51" applyNumberFormat="1" applyFont="1" applyBorder="1" applyAlignment="1">
      <alignment horizontal="right"/>
      <protection/>
    </xf>
    <xf numFmtId="185" fontId="0" fillId="0" borderId="21" xfId="51" applyNumberFormat="1" applyFont="1" applyBorder="1" applyAlignment="1">
      <alignment horizontal="right"/>
      <protection/>
    </xf>
    <xf numFmtId="184" fontId="0" fillId="0" borderId="21" xfId="51" applyNumberFormat="1" applyFont="1" applyBorder="1" applyAlignment="1">
      <alignment horizontal="right"/>
      <protection/>
    </xf>
    <xf numFmtId="38" fontId="0" fillId="0" borderId="22" xfId="51" applyNumberFormat="1" applyFont="1" applyBorder="1">
      <alignment/>
      <protection/>
    </xf>
    <xf numFmtId="184" fontId="0" fillId="0" borderId="23" xfId="51" applyNumberFormat="1" applyFont="1" applyBorder="1">
      <alignment/>
      <protection/>
    </xf>
    <xf numFmtId="38" fontId="0" fillId="0" borderId="21" xfId="51" applyNumberFormat="1" applyFont="1" applyBorder="1">
      <alignment/>
      <protection/>
    </xf>
    <xf numFmtId="184" fontId="0" fillId="0" borderId="22" xfId="51" applyNumberFormat="1" applyFont="1" applyBorder="1" applyAlignment="1">
      <alignment horizontal="right"/>
      <protection/>
    </xf>
    <xf numFmtId="184" fontId="0" fillId="0" borderId="19" xfId="51" applyNumberFormat="1" applyBorder="1" applyAlignment="1">
      <alignment horizontal="right"/>
      <protection/>
    </xf>
    <xf numFmtId="184" fontId="0" fillId="0" borderId="21" xfId="51" applyNumberFormat="1" applyBorder="1" applyAlignment="1">
      <alignment horizontal="right"/>
      <protection/>
    </xf>
    <xf numFmtId="184" fontId="0" fillId="0" borderId="23" xfId="51" applyNumberFormat="1" applyBorder="1">
      <alignment/>
      <protection/>
    </xf>
    <xf numFmtId="185" fontId="0" fillId="0" borderId="21" xfId="51" applyNumberFormat="1" applyBorder="1" applyAlignment="1">
      <alignment horizontal="right"/>
      <protection/>
    </xf>
    <xf numFmtId="185" fontId="0" fillId="0" borderId="20" xfId="51" applyNumberFormat="1" applyBorder="1" applyAlignment="1">
      <alignment horizontal="right"/>
      <protection/>
    </xf>
    <xf numFmtId="38" fontId="0" fillId="0" borderId="21" xfId="51" applyNumberFormat="1" applyBorder="1">
      <alignment/>
      <protection/>
    </xf>
    <xf numFmtId="185" fontId="0" fillId="0" borderId="20" xfId="51" applyNumberFormat="1" applyBorder="1">
      <alignment/>
      <protection/>
    </xf>
    <xf numFmtId="0" fontId="0" fillId="0" borderId="24" xfId="51" applyBorder="1">
      <alignment/>
      <protection/>
    </xf>
    <xf numFmtId="184" fontId="0" fillId="0" borderId="25" xfId="51" applyNumberFormat="1" applyBorder="1" applyAlignment="1">
      <alignment horizontal="right"/>
      <protection/>
    </xf>
    <xf numFmtId="185" fontId="0" fillId="0" borderId="26" xfId="51" applyNumberFormat="1" applyBorder="1" applyAlignment="1">
      <alignment horizontal="right"/>
      <protection/>
    </xf>
    <xf numFmtId="185" fontId="0" fillId="0" borderId="27" xfId="51" applyNumberFormat="1" applyBorder="1" applyAlignment="1">
      <alignment horizontal="right"/>
      <protection/>
    </xf>
    <xf numFmtId="184" fontId="0" fillId="0" borderId="27" xfId="51" applyNumberFormat="1" applyBorder="1" applyAlignment="1">
      <alignment horizontal="right"/>
      <protection/>
    </xf>
    <xf numFmtId="185" fontId="0" fillId="0" borderId="26" xfId="51" applyNumberFormat="1" applyBorder="1">
      <alignment/>
      <protection/>
    </xf>
    <xf numFmtId="184" fontId="0" fillId="0" borderId="28" xfId="51" applyNumberFormat="1" applyBorder="1">
      <alignment/>
      <protection/>
    </xf>
    <xf numFmtId="0" fontId="0" fillId="0" borderId="0" xfId="51" applyBorder="1" applyAlignment="1">
      <alignment horizontal="center" vertical="center"/>
      <protection/>
    </xf>
    <xf numFmtId="184" fontId="0" fillId="0" borderId="23" xfId="0" applyNumberFormat="1" applyFont="1" applyBorder="1" applyAlignment="1">
      <alignment horizontal="right" vertical="center"/>
    </xf>
    <xf numFmtId="184" fontId="0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51" applyFill="1" applyBorder="1" applyAlignment="1">
      <alignment horizontal="center" vertical="center"/>
      <protection/>
    </xf>
    <xf numFmtId="0" fontId="0" fillId="0" borderId="31" xfId="5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0" fillId="0" borderId="29" xfId="51" applyBorder="1" applyAlignment="1">
      <alignment/>
      <protection/>
    </xf>
    <xf numFmtId="0" fontId="1" fillId="0" borderId="30" xfId="51" applyFont="1" applyBorder="1" applyAlignment="1">
      <alignment horizontal="center" vertical="center"/>
      <protection/>
    </xf>
    <xf numFmtId="0" fontId="0" fillId="0" borderId="31" xfId="51" applyBorder="1" applyAlignment="1">
      <alignment/>
      <protection/>
    </xf>
    <xf numFmtId="0" fontId="0" fillId="0" borderId="32" xfId="51" applyBorder="1" applyAlignment="1">
      <alignment horizontal="center" vertical="center"/>
      <protection/>
    </xf>
    <xf numFmtId="0" fontId="0" fillId="0" borderId="33" xfId="51" applyBorder="1" applyAlignment="1">
      <alignment horizontal="center" vertical="center"/>
      <protection/>
    </xf>
    <xf numFmtId="0" fontId="0" fillId="0" borderId="34" xfId="51" applyBorder="1" applyAlignment="1">
      <alignment horizontal="center" vertical="center"/>
      <protection/>
    </xf>
    <xf numFmtId="0" fontId="0" fillId="0" borderId="35" xfId="51" applyBorder="1" applyAlignment="1">
      <alignment horizontal="center" vertical="center"/>
      <protection/>
    </xf>
    <xf numFmtId="0" fontId="0" fillId="0" borderId="36" xfId="51" applyBorder="1" applyAlignment="1">
      <alignment horizontal="center" vertical="center"/>
      <protection/>
    </xf>
    <xf numFmtId="0" fontId="0" fillId="0" borderId="37" xfId="51" applyBorder="1" applyAlignment="1">
      <alignment horizontal="center" vertical="center"/>
      <protection/>
    </xf>
    <xf numFmtId="0" fontId="0" fillId="0" borderId="38" xfId="51" applyBorder="1" applyAlignment="1">
      <alignment horizontal="center" vertical="center"/>
      <protection/>
    </xf>
    <xf numFmtId="0" fontId="0" fillId="0" borderId="30" xfId="52" applyFill="1" applyBorder="1" applyAlignment="1">
      <alignment horizontal="center" vertical="center"/>
      <protection/>
    </xf>
    <xf numFmtId="0" fontId="0" fillId="0" borderId="31" xfId="52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0" fontId="0" fillId="0" borderId="29" xfId="52" applyBorder="1" applyAlignment="1">
      <alignment/>
      <protection/>
    </xf>
    <xf numFmtId="0" fontId="1" fillId="0" borderId="30" xfId="52" applyFont="1" applyBorder="1" applyAlignment="1">
      <alignment horizontal="center" vertical="center"/>
      <protection/>
    </xf>
    <xf numFmtId="0" fontId="0" fillId="0" borderId="31" xfId="52" applyBorder="1" applyAlignment="1">
      <alignment/>
      <protection/>
    </xf>
    <xf numFmtId="0" fontId="0" fillId="0" borderId="32" xfId="52" applyBorder="1" applyAlignment="1">
      <alignment horizontal="center" vertical="center"/>
      <protection/>
    </xf>
    <xf numFmtId="0" fontId="0" fillId="0" borderId="33" xfId="52" applyBorder="1" applyAlignment="1">
      <alignment horizontal="center" vertical="center"/>
      <protection/>
    </xf>
    <xf numFmtId="0" fontId="0" fillId="0" borderId="34" xfId="52" applyBorder="1" applyAlignment="1">
      <alignment horizontal="center"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/>
      <protection/>
    </xf>
    <xf numFmtId="0" fontId="0" fillId="0" borderId="37" xfId="52" applyBorder="1" applyAlignment="1">
      <alignment horizontal="center" vertical="center"/>
      <protection/>
    </xf>
    <xf numFmtId="0" fontId="0" fillId="0" borderId="38" xfId="5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_pol1" xfId="51"/>
    <cellStyle name="標準_pol2" xfId="52"/>
    <cellStyle name="良い" xfId="53"/>
    <cellStyle name="Followed Hyperlink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Currency [0]" xfId="62"/>
    <cellStyle name="Currency" xfId="63"/>
    <cellStyle name="集計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1">
        <row r="5">
          <cell r="B5">
            <v>1807</v>
          </cell>
          <cell r="D5">
            <v>2187</v>
          </cell>
          <cell r="F5">
            <v>151</v>
          </cell>
          <cell r="H5">
            <v>2338</v>
          </cell>
        </row>
        <row r="6">
          <cell r="B6">
            <v>1696</v>
          </cell>
          <cell r="D6">
            <v>2199</v>
          </cell>
          <cell r="F6">
            <v>21</v>
          </cell>
          <cell r="H6">
            <v>2220</v>
          </cell>
        </row>
        <row r="7">
          <cell r="B7">
            <v>2883</v>
          </cell>
          <cell r="D7">
            <v>2412</v>
          </cell>
          <cell r="F7">
            <v>69</v>
          </cell>
          <cell r="H7">
            <v>2481</v>
          </cell>
        </row>
        <row r="8">
          <cell r="B8">
            <v>6386</v>
          </cell>
          <cell r="D8">
            <v>6798</v>
          </cell>
          <cell r="F8">
            <v>241</v>
          </cell>
          <cell r="H8">
            <v>7039</v>
          </cell>
        </row>
        <row r="9">
          <cell r="B9">
            <v>2401</v>
          </cell>
          <cell r="D9">
            <v>2311</v>
          </cell>
          <cell r="F9">
            <v>59</v>
          </cell>
          <cell r="H9">
            <v>2370</v>
          </cell>
        </row>
        <row r="10">
          <cell r="B10">
            <v>2311</v>
          </cell>
          <cell r="D10">
            <v>2349</v>
          </cell>
          <cell r="F10">
            <v>245</v>
          </cell>
          <cell r="H10">
            <v>2594</v>
          </cell>
        </row>
        <row r="11">
          <cell r="B11">
            <v>1552</v>
          </cell>
          <cell r="D11">
            <v>2000</v>
          </cell>
          <cell r="F11">
            <v>154</v>
          </cell>
          <cell r="H11">
            <v>2154</v>
          </cell>
        </row>
        <row r="12">
          <cell r="B12">
            <v>6264</v>
          </cell>
          <cell r="D12">
            <v>6660</v>
          </cell>
          <cell r="F12">
            <v>458</v>
          </cell>
          <cell r="H12">
            <v>7118</v>
          </cell>
        </row>
        <row r="13">
          <cell r="B13">
            <v>12650</v>
          </cell>
          <cell r="D13">
            <v>13458</v>
          </cell>
          <cell r="F13">
            <v>699</v>
          </cell>
          <cell r="H13">
            <v>14157</v>
          </cell>
        </row>
        <row r="14">
          <cell r="B14">
            <v>1751</v>
          </cell>
          <cell r="D14">
            <v>1826</v>
          </cell>
          <cell r="F14">
            <v>168</v>
          </cell>
          <cell r="H14">
            <v>1994</v>
          </cell>
        </row>
        <row r="15">
          <cell r="B15">
            <v>1583</v>
          </cell>
          <cell r="D15">
            <v>1764</v>
          </cell>
          <cell r="F15">
            <v>167</v>
          </cell>
          <cell r="H15">
            <v>1931</v>
          </cell>
        </row>
        <row r="16">
          <cell r="B16">
            <v>2291</v>
          </cell>
          <cell r="D16">
            <v>2440</v>
          </cell>
          <cell r="F16">
            <v>107</v>
          </cell>
          <cell r="H16">
            <v>2547</v>
          </cell>
        </row>
        <row r="17">
          <cell r="B17">
            <v>5625</v>
          </cell>
          <cell r="D17">
            <v>6030</v>
          </cell>
          <cell r="F17">
            <v>442</v>
          </cell>
          <cell r="H17">
            <v>6472</v>
          </cell>
        </row>
        <row r="18">
          <cell r="B18">
            <v>1980</v>
          </cell>
          <cell r="D18">
            <v>2055</v>
          </cell>
          <cell r="F18">
            <v>24</v>
          </cell>
          <cell r="H18">
            <v>2079</v>
          </cell>
        </row>
        <row r="19">
          <cell r="B19">
            <v>1761</v>
          </cell>
          <cell r="D19">
            <v>1505</v>
          </cell>
          <cell r="F19">
            <v>16</v>
          </cell>
          <cell r="H19">
            <v>1521</v>
          </cell>
        </row>
        <row r="20">
          <cell r="B20">
            <v>1804</v>
          </cell>
          <cell r="D20">
            <v>1854</v>
          </cell>
          <cell r="F20">
            <v>7</v>
          </cell>
          <cell r="H20">
            <v>1861</v>
          </cell>
        </row>
        <row r="21">
          <cell r="B21">
            <v>5545</v>
          </cell>
          <cell r="D21">
            <v>5414</v>
          </cell>
          <cell r="F21">
            <v>47</v>
          </cell>
          <cell r="H21">
            <v>5461</v>
          </cell>
        </row>
        <row r="22">
          <cell r="B22">
            <v>11170</v>
          </cell>
          <cell r="D22">
            <v>11444</v>
          </cell>
          <cell r="F22">
            <v>489</v>
          </cell>
          <cell r="H22">
            <v>11933</v>
          </cell>
        </row>
        <row r="23">
          <cell r="B23">
            <v>23820</v>
          </cell>
          <cell r="D23">
            <v>24902</v>
          </cell>
          <cell r="F23">
            <v>1188</v>
          </cell>
          <cell r="H23">
            <v>26090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1">
        <row r="5">
          <cell r="B5">
            <v>1281</v>
          </cell>
          <cell r="D5">
            <v>933</v>
          </cell>
          <cell r="F5">
            <v>96</v>
          </cell>
          <cell r="H5">
            <v>1029</v>
          </cell>
        </row>
        <row r="6">
          <cell r="B6">
            <v>693</v>
          </cell>
          <cell r="D6">
            <v>1403</v>
          </cell>
          <cell r="F6">
            <v>94</v>
          </cell>
          <cell r="H6">
            <v>1497</v>
          </cell>
        </row>
        <row r="7">
          <cell r="B7">
            <v>1092</v>
          </cell>
          <cell r="D7">
            <v>1318</v>
          </cell>
          <cell r="F7">
            <v>113</v>
          </cell>
          <cell r="H7">
            <v>1431</v>
          </cell>
        </row>
        <row r="8">
          <cell r="B8">
            <v>3066</v>
          </cell>
          <cell r="D8">
            <v>3654</v>
          </cell>
          <cell r="F8">
            <v>303</v>
          </cell>
          <cell r="H8">
            <v>3957</v>
          </cell>
        </row>
        <row r="9">
          <cell r="B9">
            <v>948</v>
          </cell>
          <cell r="D9">
            <v>1280</v>
          </cell>
          <cell r="F9">
            <v>227</v>
          </cell>
          <cell r="H9">
            <v>1507</v>
          </cell>
        </row>
        <row r="10">
          <cell r="B10">
            <v>1377</v>
          </cell>
          <cell r="D10">
            <v>1045</v>
          </cell>
          <cell r="F10">
            <v>278</v>
          </cell>
          <cell r="H10">
            <v>1323</v>
          </cell>
        </row>
        <row r="11">
          <cell r="B11">
            <v>1125</v>
          </cell>
          <cell r="D11">
            <v>872</v>
          </cell>
          <cell r="F11">
            <v>134</v>
          </cell>
          <cell r="H11">
            <v>1006</v>
          </cell>
        </row>
        <row r="12">
          <cell r="B12">
            <v>3450</v>
          </cell>
          <cell r="D12">
            <v>3197</v>
          </cell>
          <cell r="F12">
            <v>639</v>
          </cell>
          <cell r="H12">
            <v>3836</v>
          </cell>
        </row>
        <row r="13">
          <cell r="B13">
            <v>6516</v>
          </cell>
          <cell r="D13">
            <v>6851</v>
          </cell>
          <cell r="F13">
            <v>942</v>
          </cell>
          <cell r="H13">
            <v>7793</v>
          </cell>
        </row>
        <row r="14">
          <cell r="B14">
            <v>1384</v>
          </cell>
          <cell r="D14">
            <v>848</v>
          </cell>
          <cell r="F14">
            <v>138</v>
          </cell>
          <cell r="H14">
            <v>986</v>
          </cell>
        </row>
        <row r="15">
          <cell r="B15">
            <v>839</v>
          </cell>
          <cell r="D15">
            <v>1342</v>
          </cell>
          <cell r="F15">
            <v>164</v>
          </cell>
          <cell r="H15">
            <v>1506</v>
          </cell>
        </row>
        <row r="16">
          <cell r="B16">
            <v>393</v>
          </cell>
          <cell r="D16">
            <v>501</v>
          </cell>
          <cell r="F16">
            <v>74</v>
          </cell>
          <cell r="H16">
            <v>575</v>
          </cell>
        </row>
        <row r="17">
          <cell r="B17">
            <v>2616</v>
          </cell>
          <cell r="D17">
            <v>2691</v>
          </cell>
          <cell r="F17">
            <v>376</v>
          </cell>
          <cell r="H17">
            <v>3067</v>
          </cell>
        </row>
        <row r="18">
          <cell r="B18">
            <v>668</v>
          </cell>
          <cell r="D18">
            <v>579</v>
          </cell>
          <cell r="F18">
            <v>94</v>
          </cell>
          <cell r="H18">
            <v>673</v>
          </cell>
        </row>
        <row r="19">
          <cell r="B19">
            <v>522</v>
          </cell>
          <cell r="D19">
            <v>549</v>
          </cell>
          <cell r="F19">
            <v>68</v>
          </cell>
          <cell r="H19">
            <v>617</v>
          </cell>
        </row>
        <row r="20">
          <cell r="B20">
            <v>841</v>
          </cell>
          <cell r="D20">
            <v>659</v>
          </cell>
          <cell r="F20">
            <v>100</v>
          </cell>
          <cell r="H20">
            <v>759</v>
          </cell>
        </row>
        <row r="21">
          <cell r="B21">
            <v>2031</v>
          </cell>
          <cell r="D21">
            <v>1787</v>
          </cell>
          <cell r="F21">
            <v>262</v>
          </cell>
          <cell r="H21">
            <v>2049</v>
          </cell>
        </row>
        <row r="22">
          <cell r="B22">
            <v>4647</v>
          </cell>
          <cell r="D22">
            <v>4478</v>
          </cell>
          <cell r="F22">
            <v>638</v>
          </cell>
          <cell r="H22">
            <v>5116</v>
          </cell>
        </row>
        <row r="23">
          <cell r="B23">
            <v>11163</v>
          </cell>
          <cell r="D23">
            <v>11329</v>
          </cell>
          <cell r="F23">
            <v>1580</v>
          </cell>
          <cell r="H23">
            <v>12909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9" sqref="B18:J19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61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60</v>
      </c>
      <c r="B4" s="7">
        <v>22450</v>
      </c>
      <c r="C4" s="8">
        <v>0.8663270818862391</v>
      </c>
      <c r="D4" s="7">
        <v>21231</v>
      </c>
      <c r="E4" s="9">
        <v>0.8501581708244904</v>
      </c>
      <c r="F4" s="10">
        <v>834</v>
      </c>
      <c r="G4" s="9">
        <v>0.8467005076142132</v>
      </c>
      <c r="H4" s="35">
        <v>22065</v>
      </c>
      <c r="I4" s="36">
        <v>0.8500269666384159</v>
      </c>
      <c r="J4" s="11"/>
    </row>
    <row r="5" spans="1:10" ht="12.75">
      <c r="A5" s="12" t="s">
        <v>8</v>
      </c>
      <c r="B5" s="13">
        <v>1878</v>
      </c>
      <c r="C5" s="14">
        <f>B5/'2022'!B5</f>
        <v>1.150735294117647</v>
      </c>
      <c r="D5" s="13">
        <v>1821</v>
      </c>
      <c r="E5" s="14">
        <f>D5/'2022'!D5</f>
        <v>1.0161830357142858</v>
      </c>
      <c r="F5" s="13">
        <v>43</v>
      </c>
      <c r="G5" s="14">
        <f>F5/'2022'!F5</f>
        <v>0.6935483870967742</v>
      </c>
      <c r="H5" s="13">
        <f>+D5+F5</f>
        <v>1864</v>
      </c>
      <c r="I5" s="14">
        <f>H5/'2022'!H5</f>
        <v>1.0053937432578208</v>
      </c>
      <c r="J5" s="18">
        <v>3312</v>
      </c>
    </row>
    <row r="6" spans="1:10" ht="12.75">
      <c r="A6" s="12" t="s">
        <v>9</v>
      </c>
      <c r="B6" s="13">
        <v>1144</v>
      </c>
      <c r="C6" s="14">
        <f>B6/'2022'!B6</f>
        <v>1.349056603773585</v>
      </c>
      <c r="D6" s="13">
        <v>1603</v>
      </c>
      <c r="E6" s="14">
        <f>D6/'2022'!D6</f>
        <v>1.0525279054497703</v>
      </c>
      <c r="F6" s="13">
        <v>63</v>
      </c>
      <c r="G6" s="14">
        <f>F6/'2022'!F6</f>
        <v>0.65625</v>
      </c>
      <c r="H6" s="13">
        <f aca="true" t="shared" si="0" ref="H6:H20">+D6+F6</f>
        <v>1666</v>
      </c>
      <c r="I6" s="14">
        <f>H6/'2022'!H6</f>
        <v>1.029030265596047</v>
      </c>
      <c r="J6" s="18">
        <v>2790</v>
      </c>
    </row>
    <row r="7" spans="1:10" ht="12.75">
      <c r="A7" s="12" t="s">
        <v>10</v>
      </c>
      <c r="B7" s="13">
        <v>2186</v>
      </c>
      <c r="C7" s="14">
        <f>B7/'2022'!B7</f>
        <v>1.0606501698204756</v>
      </c>
      <c r="D7" s="13">
        <v>2194</v>
      </c>
      <c r="E7" s="14">
        <f>D7/'2022'!D7</f>
        <v>1.0358829084041548</v>
      </c>
      <c r="F7" s="13">
        <v>25</v>
      </c>
      <c r="G7" s="14">
        <f>F7/'2022'!F7</f>
        <v>0.7352941176470589</v>
      </c>
      <c r="H7" s="13">
        <f t="shared" si="0"/>
        <v>2219</v>
      </c>
      <c r="I7" s="14">
        <f>H7/'2022'!H7</f>
        <v>1.0311338289962826</v>
      </c>
      <c r="J7" s="18">
        <v>2757</v>
      </c>
    </row>
    <row r="8" spans="1:10" ht="12.75">
      <c r="A8" s="12" t="s">
        <v>11</v>
      </c>
      <c r="B8" s="13">
        <f>SUM(B5:B7)</f>
        <v>5208</v>
      </c>
      <c r="C8" s="14">
        <f>B8/'2022'!B8</f>
        <v>1.146883946267342</v>
      </c>
      <c r="D8" s="13">
        <f>SUM(D5:D7)</f>
        <v>5618</v>
      </c>
      <c r="E8" s="14">
        <f>D8/'2022'!D8</f>
        <v>1.034051168783361</v>
      </c>
      <c r="F8" s="13">
        <f>SUM(F5:F7)</f>
        <v>131</v>
      </c>
      <c r="G8" s="14">
        <f>F8/'2022'!F8</f>
        <v>0.6822916666666666</v>
      </c>
      <c r="H8" s="13">
        <f t="shared" si="0"/>
        <v>5749</v>
      </c>
      <c r="I8" s="14">
        <f>H8/'2022'!H8</f>
        <v>1.0220444444444445</v>
      </c>
      <c r="J8" s="108"/>
    </row>
    <row r="9" spans="1:10" ht="12.75">
      <c r="A9" s="12" t="s">
        <v>12</v>
      </c>
      <c r="B9" s="13">
        <v>2099</v>
      </c>
      <c r="C9" s="14">
        <f>B9/'2022'!B9</f>
        <v>0.9190017513134852</v>
      </c>
      <c r="D9" s="13">
        <v>1869</v>
      </c>
      <c r="E9" s="14">
        <f>D9/'2022'!D9</f>
        <v>0.9472883933096807</v>
      </c>
      <c r="F9" s="13">
        <v>25</v>
      </c>
      <c r="G9" s="14">
        <f>F9/'2022'!F9</f>
        <v>0.2840909090909091</v>
      </c>
      <c r="H9" s="13">
        <f t="shared" si="0"/>
        <v>1894</v>
      </c>
      <c r="I9" s="14">
        <f>H9/'2022'!H9</f>
        <v>0.9189713731198448</v>
      </c>
      <c r="J9" s="18">
        <v>2962</v>
      </c>
    </row>
    <row r="10" spans="1:10" ht="12.75">
      <c r="A10" s="12" t="s">
        <v>13</v>
      </c>
      <c r="B10" s="13">
        <v>2041</v>
      </c>
      <c r="C10" s="14">
        <f>B10/'2022'!B10</f>
        <v>0.8468879668049792</v>
      </c>
      <c r="D10" s="13">
        <v>1436</v>
      </c>
      <c r="E10" s="14">
        <f>D10/'2022'!D10</f>
        <v>0.7471383975026015</v>
      </c>
      <c r="F10" s="13">
        <v>25</v>
      </c>
      <c r="G10" s="14">
        <f>F10/'2022'!F10</f>
        <v>0.2808988764044944</v>
      </c>
      <c r="H10" s="13">
        <f t="shared" si="0"/>
        <v>1461</v>
      </c>
      <c r="I10" s="14">
        <f>H10/'2022'!H10</f>
        <v>0.7265042267528593</v>
      </c>
      <c r="J10" s="18">
        <v>3542</v>
      </c>
    </row>
    <row r="11" spans="1:10" ht="12.75">
      <c r="A11" s="12" t="s">
        <v>14</v>
      </c>
      <c r="B11" s="13">
        <v>1643</v>
      </c>
      <c r="C11" s="14">
        <f>B11/'2022'!B11</f>
        <v>0.9563445867287543</v>
      </c>
      <c r="D11" s="13">
        <v>1470</v>
      </c>
      <c r="E11" s="14">
        <f>D11/'2022'!D11</f>
        <v>0.8477508650519031</v>
      </c>
      <c r="F11" s="13">
        <v>74</v>
      </c>
      <c r="G11" s="14">
        <f>F11/'2022'!F11</f>
        <v>1.0422535211267605</v>
      </c>
      <c r="H11" s="13">
        <f t="shared" si="0"/>
        <v>1544</v>
      </c>
      <c r="I11" s="14">
        <f>H11/'2022'!H11</f>
        <v>0.8554016620498615</v>
      </c>
      <c r="J11" s="18">
        <v>3641</v>
      </c>
    </row>
    <row r="12" spans="1:10" ht="12.75">
      <c r="A12" s="12" t="s">
        <v>15</v>
      </c>
      <c r="B12" s="13">
        <f>SUM(B9:B11)</f>
        <v>5783</v>
      </c>
      <c r="C12" s="14">
        <f>B12/'2022'!B12</f>
        <v>0.9019026824703681</v>
      </c>
      <c r="D12" s="13">
        <f>SUM(D9:D11)</f>
        <v>4775</v>
      </c>
      <c r="E12" s="14">
        <f>D12/'2022'!D12</f>
        <v>0.8482856635281577</v>
      </c>
      <c r="F12" s="13">
        <f>SUM(F9:F11)</f>
        <v>124</v>
      </c>
      <c r="G12" s="14">
        <f>F12/'2022'!F12</f>
        <v>0.5</v>
      </c>
      <c r="H12" s="13">
        <f t="shared" si="0"/>
        <v>4899</v>
      </c>
      <c r="I12" s="14">
        <f>H12/'2022'!H12</f>
        <v>0.8335885655946912</v>
      </c>
      <c r="J12" s="108"/>
    </row>
    <row r="13" spans="1:10" ht="12.75">
      <c r="A13" s="12" t="s">
        <v>16</v>
      </c>
      <c r="B13" s="13">
        <f>SUM(B5:B7,B9:B11)</f>
        <v>10991</v>
      </c>
      <c r="C13" s="14">
        <f>B13/'2022'!B13</f>
        <v>1.0034693691226149</v>
      </c>
      <c r="D13" s="13">
        <f>SUM(D5:D7,D9:D11)</f>
        <v>10393</v>
      </c>
      <c r="E13" s="14">
        <f>D13/'2022'!D13</f>
        <v>0.9395226902910866</v>
      </c>
      <c r="F13" s="13">
        <f>SUM(F5:F7,F9:F11)</f>
        <v>255</v>
      </c>
      <c r="G13" s="14">
        <f>F13/'2022'!F13</f>
        <v>0.5795454545454546</v>
      </c>
      <c r="H13" s="13">
        <f t="shared" si="0"/>
        <v>10648</v>
      </c>
      <c r="I13" s="14">
        <f>H13/'2022'!H13</f>
        <v>0.9257520431229351</v>
      </c>
      <c r="J13" s="108"/>
    </row>
    <row r="14" spans="1:10" ht="12.75">
      <c r="A14" s="12" t="s">
        <v>17</v>
      </c>
      <c r="B14" s="21">
        <v>1825</v>
      </c>
      <c r="C14" s="14">
        <f>B14/'2022'!B14</f>
        <v>0.939269171384457</v>
      </c>
      <c r="D14" s="21">
        <v>1581</v>
      </c>
      <c r="E14" s="14">
        <f>D14/'2022'!D14</f>
        <v>0.8857142857142857</v>
      </c>
      <c r="F14" s="21">
        <v>51</v>
      </c>
      <c r="G14" s="14">
        <f>F14/'2022'!F14</f>
        <v>0.75</v>
      </c>
      <c r="H14" s="13">
        <v>1632</v>
      </c>
      <c r="I14" s="14">
        <f>H14/'2022'!H14</f>
        <v>0.8807339449541285</v>
      </c>
      <c r="J14" s="23">
        <v>3834</v>
      </c>
    </row>
    <row r="15" spans="1:10" ht="12.75">
      <c r="A15" s="12" t="s">
        <v>18</v>
      </c>
      <c r="B15" s="21">
        <v>1804</v>
      </c>
      <c r="C15" s="14">
        <f>B15/'2022'!B15</f>
        <v>0.8943976202280615</v>
      </c>
      <c r="D15" s="21">
        <v>1608</v>
      </c>
      <c r="E15" s="14">
        <f>D15/'2022'!D15</f>
        <v>1.0727151434289526</v>
      </c>
      <c r="F15" s="21">
        <v>52</v>
      </c>
      <c r="G15" s="14">
        <f>F15/'2022'!F15</f>
        <v>0.8387096774193549</v>
      </c>
      <c r="H15" s="13">
        <f t="shared" si="0"/>
        <v>1660</v>
      </c>
      <c r="I15" s="14">
        <f>H15/'2022'!H15</f>
        <v>1.0634208840486867</v>
      </c>
      <c r="J15" s="23">
        <v>3978</v>
      </c>
    </row>
    <row r="16" spans="1:10" ht="12.75">
      <c r="A16" s="12" t="s">
        <v>19</v>
      </c>
      <c r="B16" s="21">
        <v>1340</v>
      </c>
      <c r="C16" s="14">
        <f>B16/'2022'!B16</f>
        <v>0.6588003933136677</v>
      </c>
      <c r="D16" s="21">
        <v>1947</v>
      </c>
      <c r="E16" s="14">
        <f>D16/'2022'!D16</f>
        <v>1.1037414965986394</v>
      </c>
      <c r="F16" s="21">
        <v>55</v>
      </c>
      <c r="G16" s="14">
        <f>F16/'2022'!F16</f>
        <v>1.1956521739130435</v>
      </c>
      <c r="H16" s="13">
        <f t="shared" si="0"/>
        <v>2002</v>
      </c>
      <c r="I16" s="14">
        <f>H16/'2022'!H16</f>
        <v>1.1060773480662984</v>
      </c>
      <c r="J16" s="23">
        <v>3316</v>
      </c>
    </row>
    <row r="17" spans="1:10" ht="12.75">
      <c r="A17" s="12" t="s">
        <v>20</v>
      </c>
      <c r="B17" s="21">
        <f>SUM(B14:B16)</f>
        <v>4969</v>
      </c>
      <c r="C17" s="14">
        <f>B17/'2022'!B17</f>
        <v>0.8289956623289957</v>
      </c>
      <c r="D17" s="21">
        <f>SUM(D14:D16)</f>
        <v>5136</v>
      </c>
      <c r="E17" s="14">
        <f>D17/'2022'!D17</f>
        <v>1.01743264659271</v>
      </c>
      <c r="F17" s="21">
        <f>SUM(F14:F16)</f>
        <v>158</v>
      </c>
      <c r="G17" s="14">
        <f>F17/'2022'!F17</f>
        <v>0.8977272727272727</v>
      </c>
      <c r="H17" s="13">
        <f t="shared" si="0"/>
        <v>5294</v>
      </c>
      <c r="I17" s="14">
        <f>H17/'2022'!H17</f>
        <v>1.0133996937212864</v>
      </c>
      <c r="J17" s="108"/>
    </row>
    <row r="18" spans="1:10" ht="12.75">
      <c r="A18" s="12" t="s">
        <v>21</v>
      </c>
      <c r="B18" s="21">
        <v>2234</v>
      </c>
      <c r="C18" s="14">
        <f>B18/'2022'!B18</f>
        <v>1.1776489193463364</v>
      </c>
      <c r="D18" s="21">
        <v>1817</v>
      </c>
      <c r="E18" s="14">
        <f>D18/'2022'!D18</f>
        <v>1.0713443396226414</v>
      </c>
      <c r="F18" s="21">
        <v>67</v>
      </c>
      <c r="G18" s="14">
        <f>F18/'2022'!F18</f>
        <v>0.5153846153846153</v>
      </c>
      <c r="H18" s="13">
        <f t="shared" si="0"/>
        <v>1884</v>
      </c>
      <c r="I18" s="14">
        <f>H18/'2022'!H18</f>
        <v>1.031763417305586</v>
      </c>
      <c r="J18" s="23">
        <v>3666</v>
      </c>
    </row>
    <row r="19" spans="1:10" ht="12.75">
      <c r="A19" s="12" t="s">
        <v>22</v>
      </c>
      <c r="B19" s="21">
        <v>1879</v>
      </c>
      <c r="C19" s="25">
        <f>B19/'2022'!B19</f>
        <v>1.008588298443371</v>
      </c>
      <c r="D19" s="21">
        <v>1823</v>
      </c>
      <c r="E19" s="25">
        <f>D19/'2022'!D19</f>
        <v>1.1693393200769724</v>
      </c>
      <c r="F19" s="21">
        <v>68</v>
      </c>
      <c r="G19" s="25">
        <f>F19/'2022'!F19</f>
        <v>1.36</v>
      </c>
      <c r="H19" s="13">
        <f t="shared" si="0"/>
        <v>1891</v>
      </c>
      <c r="I19" s="25">
        <f>H19/'2022'!H19</f>
        <v>1.175264139216905</v>
      </c>
      <c r="J19" s="23">
        <v>3654</v>
      </c>
    </row>
    <row r="20" spans="1:10" ht="12.75">
      <c r="A20" s="12" t="s">
        <v>23</v>
      </c>
      <c r="B20" s="21"/>
      <c r="C20" s="25">
        <f>B20/'2022'!B20</f>
        <v>0</v>
      </c>
      <c r="D20" s="21"/>
      <c r="E20" s="25">
        <f>D20/'2022'!D20</f>
        <v>0</v>
      </c>
      <c r="F20" s="21"/>
      <c r="G20" s="25">
        <f>F20/'2022'!F20</f>
        <v>0</v>
      </c>
      <c r="H20" s="13">
        <f t="shared" si="0"/>
        <v>0</v>
      </c>
      <c r="I20" s="25">
        <f>H20/'2022'!H20</f>
        <v>0</v>
      </c>
      <c r="J20" s="23"/>
    </row>
    <row r="21" spans="1:10" ht="12.75">
      <c r="A21" s="12" t="s">
        <v>24</v>
      </c>
      <c r="B21" s="21">
        <f>SUM(B18:B20)</f>
        <v>4113</v>
      </c>
      <c r="C21" s="25">
        <f>B21/'2022'!B21</f>
        <v>0.7474105033618027</v>
      </c>
      <c r="D21" s="21">
        <f>SUM(D18:D20)</f>
        <v>3640</v>
      </c>
      <c r="E21" s="25">
        <f>D21/'2022'!D21</f>
        <v>0.7107986721343488</v>
      </c>
      <c r="F21" s="21">
        <f>SUM(F18:F20)</f>
        <v>135</v>
      </c>
      <c r="G21" s="25">
        <f>F21/'2022'!F21</f>
        <v>0.6192660550458715</v>
      </c>
      <c r="H21" s="21">
        <f>SUM(H18:H20)</f>
        <v>3775</v>
      </c>
      <c r="I21" s="25">
        <f>H21/'2022'!H21</f>
        <v>0.7070612474246114</v>
      </c>
      <c r="J21" s="108"/>
    </row>
    <row r="22" spans="1:10" ht="12.75">
      <c r="A22" s="12" t="s">
        <v>25</v>
      </c>
      <c r="B22" s="21">
        <f>SUM(B21,B17)</f>
        <v>9082</v>
      </c>
      <c r="C22" s="25">
        <f>B22/'2022'!B22</f>
        <v>0.78994520309646</v>
      </c>
      <c r="D22" s="21">
        <f>SUM(D21,D17)</f>
        <v>8776</v>
      </c>
      <c r="E22" s="25">
        <f>D22/'2022'!D22</f>
        <v>0.8630150457272101</v>
      </c>
      <c r="F22" s="21">
        <f>SUM(F21,F17)</f>
        <v>293</v>
      </c>
      <c r="G22" s="25">
        <f>F22/'2022'!F22</f>
        <v>0.7436548223350253</v>
      </c>
      <c r="H22" s="21">
        <f>SUM(H21,H17)</f>
        <v>9069</v>
      </c>
      <c r="I22" s="25">
        <f>H22/'2022'!H22</f>
        <v>0.8585629082646975</v>
      </c>
      <c r="J22" s="108"/>
    </row>
    <row r="23" spans="1:10" ht="13.5" thickBot="1">
      <c r="A23" s="28" t="s">
        <v>59</v>
      </c>
      <c r="B23" s="29">
        <f>SUM(B13,B22)</f>
        <v>20073</v>
      </c>
      <c r="C23" s="30">
        <f>B23/'2022'!B23</f>
        <v>0.894120267260579</v>
      </c>
      <c r="D23" s="29">
        <f>SUM(D13,D22)</f>
        <v>19169</v>
      </c>
      <c r="E23" s="30">
        <f>D23/'2022'!D23</f>
        <v>0.9028778672695587</v>
      </c>
      <c r="F23" s="29">
        <f>SUM(F13,F22)</f>
        <v>548</v>
      </c>
      <c r="G23" s="30">
        <f>F23/'2022'!F23</f>
        <v>0.657074340527578</v>
      </c>
      <c r="H23" s="29">
        <f>SUM(H13,H22)</f>
        <v>19717</v>
      </c>
      <c r="I23" s="30">
        <f>H23/'2022'!H23</f>
        <v>0.8935871289372309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4" sqref="D4:I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27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28</v>
      </c>
      <c r="B4" s="7">
        <f>'pol1-2013'!B23+'pol2-2013'!B23</f>
        <v>30971</v>
      </c>
      <c r="C4" s="8">
        <f>B4/('pol1-2013'!B4+'pol2-2013'!B4)</f>
        <v>0.8853157247806077</v>
      </c>
      <c r="D4" s="7">
        <f>'pol1-2013'!D23+'pol2-2013'!D23</f>
        <v>28901</v>
      </c>
      <c r="E4" s="9">
        <f>D4/('pol1-2013'!D4+'pol2-2013'!D4)</f>
        <v>0.7976870635643509</v>
      </c>
      <c r="F4" s="10">
        <f>'pol1-2013'!F23+'pol2-2013'!F23</f>
        <v>1596</v>
      </c>
      <c r="G4" s="9">
        <f>F4/('pol1-2013'!F4+'pol2-2013'!F4)</f>
        <v>0.5765895953757225</v>
      </c>
      <c r="H4" s="35">
        <f>'pol1-2013'!H23+'pol2-2013'!H23</f>
        <v>30497</v>
      </c>
      <c r="I4" s="36">
        <f>H4/('pol1-2013'!H4+'pol2-2013'!H4)</f>
        <v>0.7819944101130798</v>
      </c>
      <c r="J4" s="11"/>
    </row>
    <row r="5" spans="1:10" ht="12.75">
      <c r="A5" s="12" t="s">
        <v>8</v>
      </c>
      <c r="B5" s="13">
        <v>1120</v>
      </c>
      <c r="C5" s="14">
        <f>B5/('pol1-2013'!B5+'pol2-2013'!B5)</f>
        <v>0.4352895452778857</v>
      </c>
      <c r="D5" s="13">
        <v>2046</v>
      </c>
      <c r="E5" s="15">
        <f>D5/('pol1-2013'!D5+'pol2-2013'!D5)</f>
        <v>0.8479071694985495</v>
      </c>
      <c r="F5" s="16">
        <v>104</v>
      </c>
      <c r="G5" s="15">
        <f>F5/('pol1-2013'!F5+'pol2-2013'!F5)</f>
        <v>1.2093023255813953</v>
      </c>
      <c r="H5" s="17">
        <f>D5+F5</f>
        <v>2150</v>
      </c>
      <c r="I5" s="14">
        <f>H5/('pol1-2013'!H5+'pol2-2013'!H5)</f>
        <v>0.860344137655062</v>
      </c>
      <c r="J5" s="18">
        <v>4610</v>
      </c>
    </row>
    <row r="6" spans="1:10" ht="12.75">
      <c r="A6" s="12" t="s">
        <v>9</v>
      </c>
      <c r="B6" s="13">
        <v>2347</v>
      </c>
      <c r="C6" s="14">
        <f>B6/('pol1-2013'!B6+'pol2-2013'!B6)</f>
        <v>0.8968284294994269</v>
      </c>
      <c r="D6" s="13">
        <v>2692</v>
      </c>
      <c r="E6" s="15">
        <f>D6/('pol1-2013'!D6+'pol2-2013'!D6)</f>
        <v>1.027873234058801</v>
      </c>
      <c r="F6" s="16">
        <v>45</v>
      </c>
      <c r="G6" s="15">
        <f>F6/('pol1-2013'!F6+'pol2-2013'!F6)</f>
        <v>0.3488372093023256</v>
      </c>
      <c r="H6" s="17">
        <f>D6+F6</f>
        <v>2737</v>
      </c>
      <c r="I6" s="14">
        <f>H6/('pol1-2013'!H6+'pol2-2013'!H6)</f>
        <v>0.9959970887918487</v>
      </c>
      <c r="J6" s="18">
        <v>4220</v>
      </c>
    </row>
    <row r="7" spans="1:10" ht="12.75">
      <c r="A7" s="12" t="s">
        <v>10</v>
      </c>
      <c r="B7" s="13">
        <v>3074</v>
      </c>
      <c r="C7" s="14">
        <f>B7/('pol1-2013'!B7+'pol2-2013'!B7)</f>
        <v>1.2992392223161453</v>
      </c>
      <c r="D7" s="13">
        <v>3395</v>
      </c>
      <c r="E7" s="15" t="s">
        <v>30</v>
      </c>
      <c r="F7" s="16">
        <v>163</v>
      </c>
      <c r="G7" s="15" t="s">
        <v>30</v>
      </c>
      <c r="H7" s="17">
        <f>D7+F7</f>
        <v>3558</v>
      </c>
      <c r="I7" s="14" t="s">
        <v>30</v>
      </c>
      <c r="J7" s="18">
        <v>3736</v>
      </c>
    </row>
    <row r="8" spans="1:10" ht="12.75">
      <c r="A8" s="12" t="s">
        <v>11</v>
      </c>
      <c r="B8" s="13">
        <f>SUM(B5:B7)</f>
        <v>6541</v>
      </c>
      <c r="C8" s="14">
        <f>B8/('pol1-2013'!B8+'pol2-2013'!B8)</f>
        <v>0.8656696664902065</v>
      </c>
      <c r="D8" s="13">
        <f>SUM(D5:D7)</f>
        <v>8133</v>
      </c>
      <c r="E8" s="15" t="s">
        <v>30</v>
      </c>
      <c r="F8" s="16">
        <f>SUM(F5:F7)</f>
        <v>312</v>
      </c>
      <c r="G8" s="15" t="s">
        <v>30</v>
      </c>
      <c r="H8" s="19">
        <f>SUM(H5:H7)</f>
        <v>8445</v>
      </c>
      <c r="I8" s="14" t="s">
        <v>30</v>
      </c>
      <c r="J8" s="108" t="s">
        <v>35</v>
      </c>
    </row>
    <row r="9" spans="1:10" ht="12.75">
      <c r="A9" s="12" t="s">
        <v>12</v>
      </c>
      <c r="B9" s="13">
        <v>2750</v>
      </c>
      <c r="C9" s="14">
        <f>B9/('pol1-2013'!B9+'pol2-2013'!B9)</f>
        <v>1.0982428115015974</v>
      </c>
      <c r="D9" s="13">
        <v>2420</v>
      </c>
      <c r="E9" s="15" t="s">
        <v>30</v>
      </c>
      <c r="F9" s="16">
        <v>122</v>
      </c>
      <c r="G9" s="15" t="s">
        <v>30</v>
      </c>
      <c r="H9" s="17">
        <f>D9+F9</f>
        <v>2542</v>
      </c>
      <c r="I9" s="14" t="s">
        <v>30</v>
      </c>
      <c r="J9" s="18">
        <v>3944</v>
      </c>
    </row>
    <row r="10" spans="1:10" ht="12.75">
      <c r="A10" s="12" t="s">
        <v>13</v>
      </c>
      <c r="B10" s="13">
        <v>3199</v>
      </c>
      <c r="C10" s="14">
        <f>B10/('pol1-2013'!B10+'pol2-2013'!B10)</f>
        <v>0.9242993354521815</v>
      </c>
      <c r="D10" s="13">
        <v>2611</v>
      </c>
      <c r="E10" s="15" t="s">
        <v>30</v>
      </c>
      <c r="F10" s="16">
        <v>131</v>
      </c>
      <c r="G10" s="15" t="s">
        <v>30</v>
      </c>
      <c r="H10" s="17">
        <f>D10+F10</f>
        <v>2742</v>
      </c>
      <c r="I10" s="14" t="s">
        <v>30</v>
      </c>
      <c r="J10" s="18">
        <v>4401</v>
      </c>
    </row>
    <row r="11" spans="1:10" ht="12.75">
      <c r="A11" s="12" t="s">
        <v>14</v>
      </c>
      <c r="B11" s="13">
        <v>3069</v>
      </c>
      <c r="C11" s="14">
        <f>B11/('pol1-2013'!B11+'pol2-2013'!B11)</f>
        <v>1.0506675795960287</v>
      </c>
      <c r="D11" s="13">
        <v>2646</v>
      </c>
      <c r="E11" s="15" t="s">
        <v>30</v>
      </c>
      <c r="F11" s="16">
        <v>136</v>
      </c>
      <c r="G11" s="15" t="s">
        <v>30</v>
      </c>
      <c r="H11" s="17">
        <f>D11+F11</f>
        <v>2782</v>
      </c>
      <c r="I11" s="14" t="s">
        <v>30</v>
      </c>
      <c r="J11" s="18">
        <v>4688</v>
      </c>
    </row>
    <row r="12" spans="1:10" ht="12.75">
      <c r="A12" s="12" t="s">
        <v>15</v>
      </c>
      <c r="B12" s="13">
        <f>SUM(B9:B11)</f>
        <v>9018</v>
      </c>
      <c r="C12" s="14">
        <f>B12/('pol1-2013'!B12+'pol2-2013'!B12)</f>
        <v>1.0148548278190412</v>
      </c>
      <c r="D12" s="13">
        <f>SUM(D9:D11)</f>
        <v>7677</v>
      </c>
      <c r="E12" s="15" t="s">
        <v>30</v>
      </c>
      <c r="F12" s="20">
        <f>SUM(F9:F11)</f>
        <v>389</v>
      </c>
      <c r="G12" s="15" t="s">
        <v>30</v>
      </c>
      <c r="H12" s="19">
        <f>SUM(H9:H11)</f>
        <v>8066</v>
      </c>
      <c r="I12" s="14" t="s">
        <v>30</v>
      </c>
      <c r="J12" s="108" t="s">
        <v>35</v>
      </c>
    </row>
    <row r="13" spans="1:10" ht="12.75">
      <c r="A13" s="12" t="s">
        <v>16</v>
      </c>
      <c r="B13" s="13">
        <f>SUM(B5:B7,B9:B11)</f>
        <v>15559</v>
      </c>
      <c r="C13" s="14">
        <f>B13/('pol1-2013'!B13+'pol2-2013'!B13)</f>
        <v>0.9462960710375866</v>
      </c>
      <c r="D13" s="13">
        <f>SUM(D5:D7,D9:D11)</f>
        <v>15810</v>
      </c>
      <c r="E13" s="15" t="s">
        <v>30</v>
      </c>
      <c r="F13" s="20">
        <f>SUM(F5:F7,F9:F11)</f>
        <v>701</v>
      </c>
      <c r="G13" s="15" t="s">
        <v>30</v>
      </c>
      <c r="H13" s="19">
        <f>SUM(H5:H7,H9:H11)</f>
        <v>16511</v>
      </c>
      <c r="I13" s="14" t="s">
        <v>30</v>
      </c>
      <c r="J13" s="108" t="s">
        <v>35</v>
      </c>
    </row>
    <row r="14" spans="1:10" ht="12.75">
      <c r="A14" s="12" t="s">
        <v>17</v>
      </c>
      <c r="B14" s="21">
        <v>2948</v>
      </c>
      <c r="C14" s="14">
        <f>B14/('pol1-2013'!B14+'pol2-2013'!B14)</f>
        <v>0.9178082191780822</v>
      </c>
      <c r="D14" s="21">
        <v>2566</v>
      </c>
      <c r="E14" s="15" t="s">
        <v>30</v>
      </c>
      <c r="F14" s="22">
        <v>139</v>
      </c>
      <c r="G14" s="15" t="s">
        <v>30</v>
      </c>
      <c r="H14" s="17">
        <f>D14+F14</f>
        <v>2705</v>
      </c>
      <c r="I14" s="14" t="s">
        <v>30</v>
      </c>
      <c r="J14" s="23">
        <v>4931</v>
      </c>
    </row>
    <row r="15" spans="1:10" ht="12.75">
      <c r="A15" s="12" t="s">
        <v>18</v>
      </c>
      <c r="B15" s="21">
        <v>2269</v>
      </c>
      <c r="C15" s="14">
        <f>B15/('pol1-2013'!B15+'pol2-2013'!B15)</f>
        <v>1.3441943127962086</v>
      </c>
      <c r="D15" s="21">
        <v>1952</v>
      </c>
      <c r="E15" s="24" t="s">
        <v>30</v>
      </c>
      <c r="F15" s="22">
        <v>161</v>
      </c>
      <c r="G15" s="24" t="s">
        <v>30</v>
      </c>
      <c r="H15" s="17">
        <f>D15+F15</f>
        <v>2113</v>
      </c>
      <c r="I15" s="25" t="s">
        <v>30</v>
      </c>
      <c r="J15" s="23">
        <v>5087</v>
      </c>
    </row>
    <row r="16" spans="1:10" ht="12.75">
      <c r="A16" s="12" t="s">
        <v>19</v>
      </c>
      <c r="B16" s="21">
        <v>2810</v>
      </c>
      <c r="C16" s="14">
        <f>B16/('pol1-2013'!B16+'pol2-2013'!B16)</f>
        <v>1.0528287748220306</v>
      </c>
      <c r="D16" s="21">
        <v>2729</v>
      </c>
      <c r="E16" s="24" t="s">
        <v>30</v>
      </c>
      <c r="F16" s="22">
        <v>572</v>
      </c>
      <c r="G16" s="24" t="s">
        <v>30</v>
      </c>
      <c r="H16" s="17">
        <f>D16+F16</f>
        <v>3301</v>
      </c>
      <c r="I16" s="25" t="s">
        <v>30</v>
      </c>
      <c r="J16" s="23">
        <v>5496</v>
      </c>
    </row>
    <row r="17" spans="1:10" ht="12.75">
      <c r="A17" s="12" t="s">
        <v>20</v>
      </c>
      <c r="B17" s="21">
        <f>SUM(B14:B16)</f>
        <v>8027</v>
      </c>
      <c r="C17" s="14">
        <f>B17/('pol1-2013'!B17+'pol2-2013'!B17)</f>
        <v>1.0605099748976086</v>
      </c>
      <c r="D17" s="21">
        <f>SUM(D14:D16)</f>
        <v>7247</v>
      </c>
      <c r="E17" s="24" t="s">
        <v>30</v>
      </c>
      <c r="F17" s="22">
        <f>SUM(F14:F16)</f>
        <v>872</v>
      </c>
      <c r="G17" s="24" t="s">
        <v>30</v>
      </c>
      <c r="H17" s="26">
        <f>SUM(H14:H16)</f>
        <v>8119</v>
      </c>
      <c r="I17" s="25" t="s">
        <v>30</v>
      </c>
      <c r="J17" s="108" t="s">
        <v>35</v>
      </c>
    </row>
    <row r="18" spans="1:10" ht="12.75">
      <c r="A18" s="12" t="s">
        <v>21</v>
      </c>
      <c r="B18" s="21">
        <v>2906</v>
      </c>
      <c r="C18" s="14">
        <f>B18/('pol1-2013'!B18+'pol2-2013'!B18)</f>
        <v>0.965127864496845</v>
      </c>
      <c r="D18" s="21">
        <v>2634</v>
      </c>
      <c r="E18" s="24" t="s">
        <v>30</v>
      </c>
      <c r="F18" s="22">
        <v>609</v>
      </c>
      <c r="G18" s="24" t="s">
        <v>30</v>
      </c>
      <c r="H18" s="17">
        <f>D18+F18</f>
        <v>3243</v>
      </c>
      <c r="I18" s="25" t="s">
        <v>30</v>
      </c>
      <c r="J18" s="23">
        <v>4259</v>
      </c>
    </row>
    <row r="19" spans="1:10" ht="12.75">
      <c r="A19" s="12" t="s">
        <v>22</v>
      </c>
      <c r="B19" s="21">
        <v>2285</v>
      </c>
      <c r="C19" s="25">
        <f>B19/('pol1-2013'!B19+'pol2-2013'!B19)</f>
        <v>0.9341782502044154</v>
      </c>
      <c r="D19" s="21">
        <v>1862</v>
      </c>
      <c r="E19" s="24" t="s">
        <v>30</v>
      </c>
      <c r="F19" s="22">
        <v>72</v>
      </c>
      <c r="G19" s="24" t="s">
        <v>30</v>
      </c>
      <c r="H19" s="17">
        <f>D19+F19</f>
        <v>1934</v>
      </c>
      <c r="I19" s="25" t="s">
        <v>30</v>
      </c>
      <c r="J19" s="23">
        <v>4610</v>
      </c>
    </row>
    <row r="20" spans="1:10" ht="12.75">
      <c r="A20" s="12" t="s">
        <v>23</v>
      </c>
      <c r="B20" s="21">
        <v>1473</v>
      </c>
      <c r="C20" s="25">
        <f>B20/('pol1-2013'!B20+'pol2-2013'!B20)</f>
        <v>0.9800399201596807</v>
      </c>
      <c r="D20" s="21">
        <v>1532</v>
      </c>
      <c r="E20" s="24" t="s">
        <v>30</v>
      </c>
      <c r="F20" s="22">
        <v>210</v>
      </c>
      <c r="G20" s="24" t="s">
        <v>30</v>
      </c>
      <c r="H20" s="17">
        <f>D20+F20</f>
        <v>1742</v>
      </c>
      <c r="I20" s="25" t="s">
        <v>30</v>
      </c>
      <c r="J20" s="23">
        <v>4341</v>
      </c>
    </row>
    <row r="21" spans="1:10" ht="12.75">
      <c r="A21" s="12" t="s">
        <v>24</v>
      </c>
      <c r="B21" s="21">
        <f>SUM(B18:B20)</f>
        <v>6664</v>
      </c>
      <c r="C21" s="25">
        <f>B21/('pol1-2013'!B21+'pol2-2013'!B21)</f>
        <v>0.957471264367816</v>
      </c>
      <c r="D21" s="21">
        <f>SUM(D18:D20)</f>
        <v>6028</v>
      </c>
      <c r="E21" s="24" t="s">
        <v>30</v>
      </c>
      <c r="F21" s="22">
        <f>SUM(F18:F20)</f>
        <v>891</v>
      </c>
      <c r="G21" s="24" t="s">
        <v>30</v>
      </c>
      <c r="H21" s="22">
        <f>SUM(H18:H20)</f>
        <v>6919</v>
      </c>
      <c r="I21" s="27" t="s">
        <v>30</v>
      </c>
      <c r="J21" s="108" t="s">
        <v>35</v>
      </c>
    </row>
    <row r="22" spans="1:10" ht="12.75">
      <c r="A22" s="12" t="s">
        <v>25</v>
      </c>
      <c r="B22" s="21">
        <f>SUM(B21,B17)</f>
        <v>14691</v>
      </c>
      <c r="C22" s="25">
        <f>B22/('pol1-2013'!B22+'pol2-2013'!B22)</f>
        <v>1.0111501135659715</v>
      </c>
      <c r="D22" s="21">
        <f>SUM(D21,D17)</f>
        <v>13275</v>
      </c>
      <c r="E22" s="24" t="s">
        <v>30</v>
      </c>
      <c r="F22" s="22">
        <f>SUM(F21,F17)</f>
        <v>1763</v>
      </c>
      <c r="G22" s="24" t="s">
        <v>30</v>
      </c>
      <c r="H22" s="22">
        <f>SUM(H21,H17)</f>
        <v>15038</v>
      </c>
      <c r="I22" s="27" t="s">
        <v>30</v>
      </c>
      <c r="J22" s="108" t="s">
        <v>35</v>
      </c>
    </row>
    <row r="23" spans="1:10" ht="13.5" thickBot="1">
      <c r="A23" s="28" t="s">
        <v>29</v>
      </c>
      <c r="B23" s="29">
        <f>SUM(B13,B22)</f>
        <v>30250</v>
      </c>
      <c r="C23" s="30">
        <f>B23/('pol1-2013'!B23+'pol2-2013'!B23)</f>
        <v>0.976720157566756</v>
      </c>
      <c r="D23" s="29">
        <f>SUM(D13,D22)</f>
        <v>29085</v>
      </c>
      <c r="E23" s="31" t="s">
        <v>30</v>
      </c>
      <c r="F23" s="32">
        <f>SUM(F13,F22)</f>
        <v>2464</v>
      </c>
      <c r="G23" s="31" t="s">
        <v>30</v>
      </c>
      <c r="H23" s="32">
        <f>SUM(H13,H22)</f>
        <v>31549</v>
      </c>
      <c r="I23" s="33" t="s">
        <v>30</v>
      </c>
      <c r="J23" s="108" t="s">
        <v>35</v>
      </c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71" bestFit="1" customWidth="1"/>
    <col min="2" max="2" width="9.00390625" style="71" customWidth="1"/>
    <col min="3" max="3" width="9.875" style="71" bestFit="1" customWidth="1"/>
    <col min="4" max="16384" width="9.00390625" style="71" customWidth="1"/>
  </cols>
  <sheetData>
    <row r="1" spans="1:10" ht="13.5" thickBot="1">
      <c r="A1" s="125" t="s">
        <v>34</v>
      </c>
      <c r="B1" s="126"/>
      <c r="C1" s="126"/>
      <c r="D1" s="126"/>
      <c r="E1" s="126"/>
      <c r="F1" s="126"/>
      <c r="G1" s="126"/>
      <c r="H1" s="126"/>
      <c r="I1" s="126"/>
      <c r="J1" s="70" t="s">
        <v>0</v>
      </c>
    </row>
    <row r="2" spans="1:10" ht="13.5" thickBot="1">
      <c r="A2" s="127"/>
      <c r="B2" s="129" t="s">
        <v>1</v>
      </c>
      <c r="C2" s="131" t="s">
        <v>2</v>
      </c>
      <c r="D2" s="133" t="s">
        <v>3</v>
      </c>
      <c r="E2" s="134"/>
      <c r="F2" s="134"/>
      <c r="G2" s="134"/>
      <c r="H2" s="134"/>
      <c r="I2" s="135"/>
      <c r="J2" s="123" t="s">
        <v>4</v>
      </c>
    </row>
    <row r="3" spans="1:10" ht="13.5" thickBot="1">
      <c r="A3" s="128"/>
      <c r="B3" s="130"/>
      <c r="C3" s="132"/>
      <c r="D3" s="72" t="s">
        <v>5</v>
      </c>
      <c r="E3" s="73" t="s">
        <v>2</v>
      </c>
      <c r="F3" s="73" t="s">
        <v>6</v>
      </c>
      <c r="G3" s="73" t="s">
        <v>2</v>
      </c>
      <c r="H3" s="74" t="s">
        <v>7</v>
      </c>
      <c r="I3" s="75" t="s">
        <v>2</v>
      </c>
      <c r="J3" s="124"/>
    </row>
    <row r="4" spans="1:10" ht="12.75">
      <c r="A4" s="76" t="s">
        <v>32</v>
      </c>
      <c r="B4" s="77">
        <v>11163</v>
      </c>
      <c r="C4" s="78">
        <v>0.4628301339193167</v>
      </c>
      <c r="D4" s="77">
        <v>11329</v>
      </c>
      <c r="E4" s="79">
        <v>0.6926086690713456</v>
      </c>
      <c r="F4" s="80">
        <v>1580</v>
      </c>
      <c r="G4" s="79">
        <v>0.20957686695848254</v>
      </c>
      <c r="H4" s="81">
        <v>12909</v>
      </c>
      <c r="I4" s="82">
        <v>0.5402159357214597</v>
      </c>
      <c r="J4" s="83"/>
    </row>
    <row r="5" spans="1:10" ht="12.75">
      <c r="A5" s="84" t="s">
        <v>8</v>
      </c>
      <c r="B5" s="85">
        <v>846</v>
      </c>
      <c r="C5" s="86">
        <f>B5/'[2]2012'!B5</f>
        <v>0.6604215456674473</v>
      </c>
      <c r="D5" s="85">
        <v>579</v>
      </c>
      <c r="E5" s="87">
        <f>D5/'[2]2012'!D5</f>
        <v>0.6205787781350482</v>
      </c>
      <c r="F5" s="88">
        <v>80</v>
      </c>
      <c r="G5" s="87">
        <f>F5/'[2]2012'!F5</f>
        <v>0.8333333333333334</v>
      </c>
      <c r="H5" s="89">
        <f aca="true" t="shared" si="0" ref="H5:H23">D5+F5</f>
        <v>659</v>
      </c>
      <c r="I5" s="86">
        <f>H5/'[2]2012'!H5</f>
        <v>0.640427599611273</v>
      </c>
      <c r="J5" s="90">
        <v>2140</v>
      </c>
    </row>
    <row r="6" spans="1:10" ht="12.75">
      <c r="A6" s="84" t="s">
        <v>9</v>
      </c>
      <c r="B6" s="85">
        <v>503</v>
      </c>
      <c r="C6" s="86">
        <f>B6/'[2]2012'!B6</f>
        <v>0.7258297258297258</v>
      </c>
      <c r="D6" s="85">
        <v>758</v>
      </c>
      <c r="E6" s="87">
        <f>D6/'[2]2012'!D6</f>
        <v>0.5402708481824662</v>
      </c>
      <c r="F6" s="88">
        <v>126</v>
      </c>
      <c r="G6" s="87">
        <f>F6/'[2]2012'!F6</f>
        <v>1.3404255319148937</v>
      </c>
      <c r="H6" s="89">
        <f t="shared" si="0"/>
        <v>884</v>
      </c>
      <c r="I6" s="86">
        <f>H6/'[2]2012'!H6</f>
        <v>0.5905143620574482</v>
      </c>
      <c r="J6" s="90">
        <v>1759</v>
      </c>
    </row>
    <row r="7" spans="1:10" ht="12.75">
      <c r="A7" s="84" t="s">
        <v>10</v>
      </c>
      <c r="B7" s="85">
        <v>418</v>
      </c>
      <c r="C7" s="86">
        <f>B7/'[2]2012'!B7</f>
        <v>0.38278388278388276</v>
      </c>
      <c r="D7" s="85">
        <v>512</v>
      </c>
      <c r="E7" s="87">
        <f>D7/'[2]2012'!D7</f>
        <v>0.3884673748103187</v>
      </c>
      <c r="F7" s="88">
        <v>110</v>
      </c>
      <c r="G7" s="87">
        <f>F7/'[2]2012'!F7</f>
        <v>0.9734513274336283</v>
      </c>
      <c r="H7" s="89">
        <f t="shared" si="0"/>
        <v>622</v>
      </c>
      <c r="I7" s="86">
        <f>H7/'[2]2012'!H7</f>
        <v>0.43466107617051014</v>
      </c>
      <c r="J7" s="90">
        <v>1555</v>
      </c>
    </row>
    <row r="8" spans="1:10" ht="12.75">
      <c r="A8" s="84" t="s">
        <v>11</v>
      </c>
      <c r="B8" s="85">
        <f>SUM(B5:B7)</f>
        <v>1767</v>
      </c>
      <c r="C8" s="86">
        <f>B8/'[2]2012'!B8</f>
        <v>0.576320939334638</v>
      </c>
      <c r="D8" s="85">
        <f>SUM(D5:D7)</f>
        <v>1849</v>
      </c>
      <c r="E8" s="87">
        <f>D8/'[2]2012'!D8</f>
        <v>0.5060207991242474</v>
      </c>
      <c r="F8" s="88">
        <f>SUM(F5:F7)</f>
        <v>316</v>
      </c>
      <c r="G8" s="87">
        <f>F8/'[2]2012'!F8</f>
        <v>1.0429042904290429</v>
      </c>
      <c r="H8" s="91">
        <f t="shared" si="0"/>
        <v>2165</v>
      </c>
      <c r="I8" s="86">
        <f>H8/'[2]2012'!H8</f>
        <v>0.5471316654030831</v>
      </c>
      <c r="J8" s="90"/>
    </row>
    <row r="9" spans="1:10" ht="12.75">
      <c r="A9" s="84" t="s">
        <v>12</v>
      </c>
      <c r="B9" s="85">
        <v>784</v>
      </c>
      <c r="C9" s="86">
        <f>B9/'[2]2012'!B9</f>
        <v>0.8270042194092827</v>
      </c>
      <c r="D9" s="85">
        <v>505</v>
      </c>
      <c r="E9" s="87">
        <f>D9/'[2]2012'!D9</f>
        <v>0.39453125</v>
      </c>
      <c r="F9" s="88">
        <v>119</v>
      </c>
      <c r="G9" s="87">
        <f>F9/'[2]2012'!F9</f>
        <v>0.5242290748898678</v>
      </c>
      <c r="H9" s="89">
        <f t="shared" si="0"/>
        <v>624</v>
      </c>
      <c r="I9" s="86">
        <f>H9/'[2]2012'!H9</f>
        <v>0.41406768414067685</v>
      </c>
      <c r="J9" s="90">
        <v>1715</v>
      </c>
    </row>
    <row r="10" spans="1:10" ht="12.75">
      <c r="A10" s="84" t="s">
        <v>13</v>
      </c>
      <c r="B10" s="85">
        <v>832</v>
      </c>
      <c r="C10" s="86">
        <f>B10/'[2]2012'!B10</f>
        <v>0.6042120551924474</v>
      </c>
      <c r="D10" s="85">
        <v>538</v>
      </c>
      <c r="E10" s="87">
        <f>D10/'[2]2012'!D10</f>
        <v>0.5148325358851674</v>
      </c>
      <c r="F10" s="88">
        <v>184</v>
      </c>
      <c r="G10" s="87">
        <f>F10/'[2]2012'!F10</f>
        <v>0.6618705035971223</v>
      </c>
      <c r="H10" s="89">
        <f t="shared" si="0"/>
        <v>722</v>
      </c>
      <c r="I10" s="86">
        <f>H10/'[2]2012'!H10</f>
        <v>0.54572940287226</v>
      </c>
      <c r="J10" s="90">
        <v>1825</v>
      </c>
    </row>
    <row r="11" spans="1:10" ht="12.75">
      <c r="A11" s="84" t="s">
        <v>14</v>
      </c>
      <c r="B11" s="85">
        <v>735</v>
      </c>
      <c r="C11" s="86">
        <f>B11/'[2]2012'!B11</f>
        <v>0.6533333333333333</v>
      </c>
      <c r="D11" s="85">
        <v>516</v>
      </c>
      <c r="E11" s="87">
        <f>D11/'[2]2012'!D11</f>
        <v>0.591743119266055</v>
      </c>
      <c r="F11" s="88">
        <v>153</v>
      </c>
      <c r="G11" s="87">
        <f>F11/'[2]2012'!F11</f>
        <v>1.1417910447761195</v>
      </c>
      <c r="H11" s="89">
        <f t="shared" si="0"/>
        <v>669</v>
      </c>
      <c r="I11" s="86">
        <f>H11/'[2]2012'!H11</f>
        <v>0.6650099403578529</v>
      </c>
      <c r="J11" s="90">
        <v>1891</v>
      </c>
    </row>
    <row r="12" spans="1:10" ht="12.75">
      <c r="A12" s="84" t="s">
        <v>15</v>
      </c>
      <c r="B12" s="85">
        <f>SUM(B9:B11)</f>
        <v>2351</v>
      </c>
      <c r="C12" s="86">
        <f>B12/'[2]2012'!B12</f>
        <v>0.6814492753623188</v>
      </c>
      <c r="D12" s="85">
        <f>SUM(D9:D11)</f>
        <v>1559</v>
      </c>
      <c r="E12" s="87">
        <f>D12/'[2]2012'!D12</f>
        <v>0.4876446668751955</v>
      </c>
      <c r="F12" s="92">
        <f>SUM(F9:F11)</f>
        <v>456</v>
      </c>
      <c r="G12" s="87">
        <f>F12/'[2]2012'!F12</f>
        <v>0.7136150234741784</v>
      </c>
      <c r="H12" s="91">
        <f t="shared" si="0"/>
        <v>2015</v>
      </c>
      <c r="I12" s="86">
        <f>H12/'[2]2012'!H12</f>
        <v>0.5252867570385819</v>
      </c>
      <c r="J12" s="90"/>
    </row>
    <row r="13" spans="1:10" ht="12.75">
      <c r="A13" s="84" t="s">
        <v>16</v>
      </c>
      <c r="B13" s="85">
        <f>SUM(B5:B7,B9:B11)</f>
        <v>4118</v>
      </c>
      <c r="C13" s="86">
        <f>B13/'[2]2012'!B13</f>
        <v>0.6319828115408226</v>
      </c>
      <c r="D13" s="85">
        <f>SUM(D5:D7,D9:D11)</f>
        <v>3408</v>
      </c>
      <c r="E13" s="87">
        <f>D13/'[2]2012'!D13</f>
        <v>0.49744562837541967</v>
      </c>
      <c r="F13" s="92">
        <f>SUM(F5:F7,F9:F11)</f>
        <v>772</v>
      </c>
      <c r="G13" s="87">
        <f>F13/'[2]2012'!F13</f>
        <v>0.8195329087048833</v>
      </c>
      <c r="H13" s="91">
        <f t="shared" si="0"/>
        <v>4180</v>
      </c>
      <c r="I13" s="86">
        <f>H13/'[2]2012'!H13</f>
        <v>0.5363788014885154</v>
      </c>
      <c r="J13" s="90"/>
    </row>
    <row r="14" spans="1:10" ht="12.75">
      <c r="A14" s="84" t="s">
        <v>17</v>
      </c>
      <c r="B14" s="93">
        <v>843</v>
      </c>
      <c r="C14" s="86">
        <f>B14/'[2]2012'!B14</f>
        <v>0.6091040462427746</v>
      </c>
      <c r="D14" s="93">
        <v>603</v>
      </c>
      <c r="E14" s="87">
        <f>D14/'[2]2012'!D14</f>
        <v>0.7110849056603774</v>
      </c>
      <c r="F14" s="94">
        <v>112</v>
      </c>
      <c r="G14" s="87">
        <f>F14/'[2]2012'!F14</f>
        <v>0.8115942028985508</v>
      </c>
      <c r="H14" s="89">
        <f t="shared" si="0"/>
        <v>715</v>
      </c>
      <c r="I14" s="86">
        <f>H14/'[2]2012'!H14</f>
        <v>0.7251521298174443</v>
      </c>
      <c r="J14" s="95">
        <v>2019</v>
      </c>
    </row>
    <row r="15" spans="1:10" ht="12.75">
      <c r="A15" s="84" t="s">
        <v>18</v>
      </c>
      <c r="B15" s="93">
        <v>199</v>
      </c>
      <c r="C15" s="86">
        <f>B15/'[2]2012'!B15</f>
        <v>0.23718712753277713</v>
      </c>
      <c r="D15" s="93">
        <v>286</v>
      </c>
      <c r="E15" s="96">
        <f>D15/'[2]2012'!D15</f>
        <v>0.21311475409836064</v>
      </c>
      <c r="F15" s="94">
        <v>94</v>
      </c>
      <c r="G15" s="96">
        <f>F15/'[2]2012'!F15</f>
        <v>0.573170731707317</v>
      </c>
      <c r="H15" s="89">
        <f t="shared" si="0"/>
        <v>380</v>
      </c>
      <c r="I15" s="97">
        <f>H15/'[2]2012'!H15</f>
        <v>0.25232403718459495</v>
      </c>
      <c r="J15" s="95">
        <v>1838</v>
      </c>
    </row>
    <row r="16" spans="1:10" ht="12.75">
      <c r="A16" s="84" t="s">
        <v>19</v>
      </c>
      <c r="B16" s="93">
        <v>508</v>
      </c>
      <c r="C16" s="86">
        <f>B16/'[2]2012'!B16</f>
        <v>1.2926208651399491</v>
      </c>
      <c r="D16" s="93">
        <v>404</v>
      </c>
      <c r="E16" s="96">
        <f>D16/'[2]2012'!D16</f>
        <v>0.8063872255489022</v>
      </c>
      <c r="F16" s="94">
        <v>119</v>
      </c>
      <c r="G16" s="96">
        <f>F16/'[2]2012'!F16</f>
        <v>1.6081081081081081</v>
      </c>
      <c r="H16" s="89">
        <f t="shared" si="0"/>
        <v>523</v>
      </c>
      <c r="I16" s="97">
        <f>H16/'[2]2012'!H16</f>
        <v>0.9095652173913044</v>
      </c>
      <c r="J16" s="95">
        <v>1823</v>
      </c>
    </row>
    <row r="17" spans="1:10" ht="12.75">
      <c r="A17" s="84" t="s">
        <v>20</v>
      </c>
      <c r="B17" s="93">
        <f>SUM(B14:B16)</f>
        <v>1550</v>
      </c>
      <c r="C17" s="86">
        <f>B17/'[2]2012'!B17</f>
        <v>0.5925076452599388</v>
      </c>
      <c r="D17" s="93">
        <f>SUM(D14:D16)</f>
        <v>1293</v>
      </c>
      <c r="E17" s="96">
        <f>D17/'[2]2012'!D17</f>
        <v>0.48049052396878483</v>
      </c>
      <c r="F17" s="94">
        <f>SUM(F14:F16)</f>
        <v>325</v>
      </c>
      <c r="G17" s="96">
        <f>F17/'[2]2012'!F17</f>
        <v>0.8643617021276596</v>
      </c>
      <c r="H17" s="98">
        <f t="shared" si="0"/>
        <v>1618</v>
      </c>
      <c r="I17" s="97">
        <f>H17/'[2]2012'!H17</f>
        <v>0.527551353113792</v>
      </c>
      <c r="J17" s="95"/>
    </row>
    <row r="18" spans="1:10" ht="12.75">
      <c r="A18" s="84" t="s">
        <v>21</v>
      </c>
      <c r="B18" s="93">
        <v>593</v>
      </c>
      <c r="C18" s="86">
        <f>B18/'[2]2012'!B18</f>
        <v>0.8877245508982036</v>
      </c>
      <c r="D18" s="93">
        <v>423</v>
      </c>
      <c r="E18" s="96">
        <f>D18/'[2]2012'!D18</f>
        <v>0.7305699481865285</v>
      </c>
      <c r="F18" s="94">
        <v>66</v>
      </c>
      <c r="G18" s="96">
        <f>F18/'[2]2012'!F18</f>
        <v>0.7021276595744681</v>
      </c>
      <c r="H18" s="89">
        <f t="shared" si="0"/>
        <v>489</v>
      </c>
      <c r="I18" s="97">
        <f>H18/'[2]2012'!H18</f>
        <v>0.7265973254086181</v>
      </c>
      <c r="J18" s="95">
        <v>1927</v>
      </c>
    </row>
    <row r="19" spans="1:10" ht="12.75">
      <c r="A19" s="84" t="s">
        <v>22</v>
      </c>
      <c r="B19" s="93">
        <v>804</v>
      </c>
      <c r="C19" s="97">
        <f>B19/'[2]2012'!B19</f>
        <v>1.5402298850574712</v>
      </c>
      <c r="D19" s="93">
        <v>444</v>
      </c>
      <c r="E19" s="96">
        <f>D19/'[2]2012'!D19</f>
        <v>0.8087431693989071</v>
      </c>
      <c r="F19" s="94">
        <v>199</v>
      </c>
      <c r="G19" s="96">
        <f>F19/'[2]2012'!F19</f>
        <v>2.926470588235294</v>
      </c>
      <c r="H19" s="89">
        <f t="shared" si="0"/>
        <v>643</v>
      </c>
      <c r="I19" s="97">
        <f>H19/'[2]2012'!H19</f>
        <v>1.0421393841166937</v>
      </c>
      <c r="J19" s="95">
        <v>2088</v>
      </c>
    </row>
    <row r="20" spans="1:10" ht="12.75">
      <c r="A20" s="84" t="s">
        <v>23</v>
      </c>
      <c r="B20" s="93">
        <v>340</v>
      </c>
      <c r="C20" s="97">
        <f>B20/'[2]2012'!B20</f>
        <v>0.4042806183115339</v>
      </c>
      <c r="D20" s="93">
        <v>348</v>
      </c>
      <c r="E20" s="96">
        <f>D20/'[2]2012'!D20</f>
        <v>0.5280728376327769</v>
      </c>
      <c r="F20" s="94">
        <v>162</v>
      </c>
      <c r="G20" s="96">
        <f>F20/'[2]2012'!F20</f>
        <v>1.62</v>
      </c>
      <c r="H20" s="89">
        <f t="shared" si="0"/>
        <v>510</v>
      </c>
      <c r="I20" s="97">
        <f>H20/'[2]2012'!H20</f>
        <v>0.6719367588932806</v>
      </c>
      <c r="J20" s="95">
        <v>1918</v>
      </c>
    </row>
    <row r="21" spans="1:10" ht="12.75">
      <c r="A21" s="84" t="s">
        <v>24</v>
      </c>
      <c r="B21" s="93">
        <f>SUM(B18:B20)</f>
        <v>1737</v>
      </c>
      <c r="C21" s="97">
        <f>B21/'[2]2012'!B21</f>
        <v>0.8552437223042836</v>
      </c>
      <c r="D21" s="93">
        <f>SUM(D18:D20)</f>
        <v>1215</v>
      </c>
      <c r="E21" s="96">
        <f>D21/'[2]2012'!D21</f>
        <v>0.6799104644655848</v>
      </c>
      <c r="F21" s="94">
        <f>SUM(F18:F20)</f>
        <v>427</v>
      </c>
      <c r="G21" s="96">
        <f>F21/'[2]2012'!F21</f>
        <v>1.6297709923664123</v>
      </c>
      <c r="H21" s="94">
        <f t="shared" si="0"/>
        <v>1642</v>
      </c>
      <c r="I21" s="99">
        <f>H21/'[2]2012'!H21</f>
        <v>0.8013665202537823</v>
      </c>
      <c r="J21" s="95"/>
    </row>
    <row r="22" spans="1:10" ht="12.75">
      <c r="A22" s="84" t="s">
        <v>25</v>
      </c>
      <c r="B22" s="93">
        <f>SUM(B21,B17)</f>
        <v>3287</v>
      </c>
      <c r="C22" s="97">
        <f>B22/'[2]2012'!B22</f>
        <v>0.7073380675704756</v>
      </c>
      <c r="D22" s="93">
        <f>SUM(D21,D17)</f>
        <v>2508</v>
      </c>
      <c r="E22" s="96">
        <f>D22/'[2]2012'!D22</f>
        <v>0.5600714604734256</v>
      </c>
      <c r="F22" s="94">
        <f>SUM(F21,F17)</f>
        <v>752</v>
      </c>
      <c r="G22" s="96">
        <f>F22/'[2]2012'!F22</f>
        <v>1.1786833855799372</v>
      </c>
      <c r="H22" s="94">
        <f t="shared" si="0"/>
        <v>3260</v>
      </c>
      <c r="I22" s="99">
        <f>H22/'[2]2012'!H22</f>
        <v>0.63721657544957</v>
      </c>
      <c r="J22" s="95"/>
    </row>
    <row r="23" spans="1:10" ht="13.5" thickBot="1">
      <c r="A23" s="100" t="s">
        <v>33</v>
      </c>
      <c r="B23" s="101">
        <f>SUM(B13,B22)</f>
        <v>7405</v>
      </c>
      <c r="C23" s="102">
        <f>B23/'[2]2012'!B23</f>
        <v>0.6633521454806056</v>
      </c>
      <c r="D23" s="101">
        <f>SUM(D13,D22)</f>
        <v>5916</v>
      </c>
      <c r="E23" s="103">
        <f>D23/'[2]2012'!D23</f>
        <v>0.5221996645776327</v>
      </c>
      <c r="F23" s="104">
        <f>SUM(F13,F22)</f>
        <v>1524</v>
      </c>
      <c r="G23" s="103">
        <f>F23/'[2]2012'!F23</f>
        <v>0.9645569620253165</v>
      </c>
      <c r="H23" s="104">
        <f t="shared" si="0"/>
        <v>7440</v>
      </c>
      <c r="I23" s="105">
        <f>H23/'[2]2012'!H23</f>
        <v>0.576342086916105</v>
      </c>
      <c r="J23" s="106"/>
    </row>
    <row r="24" spans="5:10" ht="12.75">
      <c r="E24" s="107"/>
      <c r="F24" s="107"/>
      <c r="G24" s="107"/>
      <c r="J24" s="70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46" sqref="C46"/>
    </sheetView>
  </sheetViews>
  <sheetFormatPr defaultColWidth="9.00390625" defaultRowHeight="13.5"/>
  <cols>
    <col min="1" max="1" width="10.25390625" style="38" bestFit="1" customWidth="1"/>
    <col min="2" max="16384" width="9.00390625" style="38" customWidth="1"/>
  </cols>
  <sheetData>
    <row r="1" spans="1:10" ht="13.5" thickBot="1">
      <c r="A1" s="138" t="s">
        <v>31</v>
      </c>
      <c r="B1" s="139"/>
      <c r="C1" s="139"/>
      <c r="D1" s="139"/>
      <c r="E1" s="139"/>
      <c r="F1" s="139"/>
      <c r="G1" s="139"/>
      <c r="H1" s="139"/>
      <c r="I1" s="139"/>
      <c r="J1" s="37" t="s">
        <v>0</v>
      </c>
    </row>
    <row r="2" spans="1:10" ht="13.5" thickBot="1">
      <c r="A2" s="140"/>
      <c r="B2" s="142" t="s">
        <v>1</v>
      </c>
      <c r="C2" s="144" t="s">
        <v>2</v>
      </c>
      <c r="D2" s="146" t="s">
        <v>3</v>
      </c>
      <c r="E2" s="147"/>
      <c r="F2" s="147"/>
      <c r="G2" s="147"/>
      <c r="H2" s="147"/>
      <c r="I2" s="148"/>
      <c r="J2" s="136" t="s">
        <v>4</v>
      </c>
    </row>
    <row r="3" spans="1:10" ht="13.5" thickBot="1">
      <c r="A3" s="141"/>
      <c r="B3" s="143"/>
      <c r="C3" s="145"/>
      <c r="D3" s="39" t="s">
        <v>5</v>
      </c>
      <c r="E3" s="40" t="s">
        <v>2</v>
      </c>
      <c r="F3" s="40" t="s">
        <v>6</v>
      </c>
      <c r="G3" s="40" t="s">
        <v>2</v>
      </c>
      <c r="H3" s="41" t="s">
        <v>7</v>
      </c>
      <c r="I3" s="42" t="s">
        <v>2</v>
      </c>
      <c r="J3" s="137"/>
    </row>
    <row r="4" spans="1:10" ht="12.75">
      <c r="A4" s="43" t="s">
        <v>32</v>
      </c>
      <c r="B4" s="44">
        <v>23820</v>
      </c>
      <c r="C4" s="45">
        <v>0.7854646178196927</v>
      </c>
      <c r="D4" s="44">
        <v>24902</v>
      </c>
      <c r="E4" s="46">
        <v>0.9079374339154848</v>
      </c>
      <c r="F4" s="47">
        <v>1188</v>
      </c>
      <c r="G4" s="46">
        <v>0.3745271122320303</v>
      </c>
      <c r="H4" s="48">
        <v>26090</v>
      </c>
      <c r="I4" s="49">
        <v>0.8526422432105625</v>
      </c>
      <c r="J4" s="50"/>
    </row>
    <row r="5" spans="1:10" ht="12.75">
      <c r="A5" s="51" t="s">
        <v>8</v>
      </c>
      <c r="B5" s="52">
        <v>1727</v>
      </c>
      <c r="C5" s="53">
        <f>B5/'[1]2012'!B5</f>
        <v>0.9557277255118982</v>
      </c>
      <c r="D5" s="52">
        <v>1834</v>
      </c>
      <c r="E5" s="54">
        <f>D5/'[1]2012'!D5</f>
        <v>0.838591678097851</v>
      </c>
      <c r="F5" s="55">
        <v>6</v>
      </c>
      <c r="G5" s="54">
        <f>F5/'[1]2012'!F5</f>
        <v>0.039735099337748346</v>
      </c>
      <c r="H5" s="56">
        <f aca="true" t="shared" si="0" ref="H5:H23">D5+F5</f>
        <v>1840</v>
      </c>
      <c r="I5" s="53">
        <f>H5/'[1]2012'!H5</f>
        <v>0.7869974337040205</v>
      </c>
      <c r="J5" s="57">
        <v>3100</v>
      </c>
    </row>
    <row r="6" spans="1:10" ht="12.75">
      <c r="A6" s="51" t="s">
        <v>9</v>
      </c>
      <c r="B6" s="52">
        <v>2114</v>
      </c>
      <c r="C6" s="53">
        <f>B6/'[1]2012'!B6</f>
        <v>1.2464622641509433</v>
      </c>
      <c r="D6" s="52">
        <v>1861</v>
      </c>
      <c r="E6" s="54">
        <f>D6/'[1]2012'!D6</f>
        <v>0.846293769895407</v>
      </c>
      <c r="F6" s="55">
        <v>3</v>
      </c>
      <c r="G6" s="54">
        <f>F6/'[1]2012'!F6</f>
        <v>0.14285714285714285</v>
      </c>
      <c r="H6" s="56">
        <f t="shared" si="0"/>
        <v>1864</v>
      </c>
      <c r="I6" s="53">
        <f>H6/'[1]2012'!H6</f>
        <v>0.8396396396396396</v>
      </c>
      <c r="J6" s="57">
        <v>3350</v>
      </c>
    </row>
    <row r="7" spans="1:10" ht="12.75">
      <c r="A7" s="51" t="s">
        <v>10</v>
      </c>
      <c r="B7" s="52">
        <v>1948</v>
      </c>
      <c r="C7" s="53">
        <f>B7/'[1]2012'!B7</f>
        <v>0.6756850502948317</v>
      </c>
      <c r="D7" s="52">
        <v>2427</v>
      </c>
      <c r="E7" s="54">
        <f>D7/'[1]2012'!D7</f>
        <v>1.006218905472637</v>
      </c>
      <c r="F7" s="55">
        <v>15</v>
      </c>
      <c r="G7" s="54">
        <f>F7/'[1]2012'!F7</f>
        <v>0.21739130434782608</v>
      </c>
      <c r="H7" s="56">
        <f t="shared" si="0"/>
        <v>2442</v>
      </c>
      <c r="I7" s="53">
        <f>H7/'[1]2012'!H7</f>
        <v>0.9842805320435308</v>
      </c>
      <c r="J7" s="57">
        <v>2856</v>
      </c>
    </row>
    <row r="8" spans="1:10" ht="12.75">
      <c r="A8" s="51" t="s">
        <v>11</v>
      </c>
      <c r="B8" s="52">
        <f>SUM(B5:B7)</f>
        <v>5789</v>
      </c>
      <c r="C8" s="53">
        <f>B8/'[1]2012'!B8</f>
        <v>0.9065142499217037</v>
      </c>
      <c r="D8" s="52">
        <f>SUM(D5:D7)</f>
        <v>6122</v>
      </c>
      <c r="E8" s="54">
        <f>D8/'[1]2012'!D8</f>
        <v>0.9005589879376287</v>
      </c>
      <c r="F8" s="55">
        <f>SUM(F5:F7)</f>
        <v>24</v>
      </c>
      <c r="G8" s="54">
        <f>F8/'[1]2012'!F8</f>
        <v>0.0995850622406639</v>
      </c>
      <c r="H8" s="58">
        <f t="shared" si="0"/>
        <v>6146</v>
      </c>
      <c r="I8" s="53">
        <f>H8/'[1]2012'!H8</f>
        <v>0.8731353885495099</v>
      </c>
      <c r="J8" s="57"/>
    </row>
    <row r="9" spans="1:10" ht="12.75">
      <c r="A9" s="51" t="s">
        <v>12</v>
      </c>
      <c r="B9" s="52">
        <v>1720</v>
      </c>
      <c r="C9" s="53">
        <f>B9/'[1]2012'!B9</f>
        <v>0.7163681799250312</v>
      </c>
      <c r="D9" s="52">
        <v>1911</v>
      </c>
      <c r="E9" s="54">
        <f>D9/'[1]2012'!D9</f>
        <v>0.8269147555170921</v>
      </c>
      <c r="F9" s="55">
        <v>1</v>
      </c>
      <c r="G9" s="54">
        <f>F9/'[1]2012'!F9</f>
        <v>0.01694915254237288</v>
      </c>
      <c r="H9" s="56">
        <f t="shared" si="0"/>
        <v>1912</v>
      </c>
      <c r="I9" s="53">
        <f>H9/'[1]2012'!H9</f>
        <v>0.8067510548523207</v>
      </c>
      <c r="J9" s="57">
        <v>2664</v>
      </c>
    </row>
    <row r="10" spans="1:10" ht="12.75">
      <c r="A10" s="51" t="s">
        <v>13</v>
      </c>
      <c r="B10" s="52">
        <v>2629</v>
      </c>
      <c r="C10" s="53">
        <f>B10/'[1]2012'!B10</f>
        <v>1.1376027693639117</v>
      </c>
      <c r="D10" s="52">
        <v>1966</v>
      </c>
      <c r="E10" s="54">
        <f>D10/'[1]2012'!D10</f>
        <v>0.8369518944231588</v>
      </c>
      <c r="F10" s="55">
        <v>7</v>
      </c>
      <c r="G10" s="54">
        <f>F10/'[1]2012'!F10</f>
        <v>0.02857142857142857</v>
      </c>
      <c r="H10" s="56">
        <f t="shared" si="0"/>
        <v>1973</v>
      </c>
      <c r="I10" s="53">
        <f>H10/'[1]2012'!H10</f>
        <v>0.7606013878180417</v>
      </c>
      <c r="J10" s="57">
        <v>3320</v>
      </c>
    </row>
    <row r="11" spans="1:10" ht="12.75">
      <c r="A11" s="51" t="s">
        <v>14</v>
      </c>
      <c r="B11" s="52">
        <v>2186</v>
      </c>
      <c r="C11" s="53">
        <f>B11/'[1]2012'!B11</f>
        <v>1.4085051546391754</v>
      </c>
      <c r="D11" s="52">
        <v>2038</v>
      </c>
      <c r="E11" s="54">
        <f>D11/'[1]2012'!D11</f>
        <v>1.019</v>
      </c>
      <c r="F11" s="55">
        <v>6</v>
      </c>
      <c r="G11" s="54">
        <f>F11/'[1]2012'!F11</f>
        <v>0.03896103896103896</v>
      </c>
      <c r="H11" s="56">
        <f t="shared" si="0"/>
        <v>2044</v>
      </c>
      <c r="I11" s="53">
        <f>H11/'[1]2012'!H11</f>
        <v>0.9489322191272052</v>
      </c>
      <c r="J11" s="57">
        <v>3462</v>
      </c>
    </row>
    <row r="12" spans="1:10" ht="12.75">
      <c r="A12" s="51" t="s">
        <v>15</v>
      </c>
      <c r="B12" s="52">
        <f>SUM(B9:B11)</f>
        <v>6535</v>
      </c>
      <c r="C12" s="53">
        <f>B12/'[1]2012'!B12</f>
        <v>1.0432630906768838</v>
      </c>
      <c r="D12" s="52">
        <f>SUM(D9:D11)</f>
        <v>5915</v>
      </c>
      <c r="E12" s="54">
        <f>D12/'[1]2012'!D12</f>
        <v>0.8881381381381381</v>
      </c>
      <c r="F12" s="59">
        <f>SUM(F9:F11)</f>
        <v>14</v>
      </c>
      <c r="G12" s="54">
        <f>F12/'[1]2012'!F12</f>
        <v>0.03056768558951965</v>
      </c>
      <c r="H12" s="58">
        <f t="shared" si="0"/>
        <v>5929</v>
      </c>
      <c r="I12" s="53">
        <f>H12/'[1]2012'!H12</f>
        <v>0.8329586962629952</v>
      </c>
      <c r="J12" s="57"/>
    </row>
    <row r="13" spans="1:10" ht="12.75">
      <c r="A13" s="51" t="s">
        <v>16</v>
      </c>
      <c r="B13" s="52">
        <f>SUM(B5:B7,B9:B11)</f>
        <v>12324</v>
      </c>
      <c r="C13" s="53">
        <f>B13/'[1]2012'!B13</f>
        <v>0.9742292490118577</v>
      </c>
      <c r="D13" s="52">
        <f>SUM(D5:D7,D9:D11)</f>
        <v>12037</v>
      </c>
      <c r="E13" s="54">
        <f>D13/'[1]2012'!D13</f>
        <v>0.8944122455045326</v>
      </c>
      <c r="F13" s="59">
        <f>SUM(F5:F7,F9:F11)</f>
        <v>38</v>
      </c>
      <c r="G13" s="54">
        <f>F13/'[1]2012'!F13</f>
        <v>0.05436337625178827</v>
      </c>
      <c r="H13" s="60">
        <f t="shared" si="0"/>
        <v>12075</v>
      </c>
      <c r="I13" s="53">
        <f>H13/'[1]2012'!H13</f>
        <v>0.8529349438440348</v>
      </c>
      <c r="J13" s="57"/>
    </row>
    <row r="14" spans="1:10" ht="12.75">
      <c r="A14" s="51" t="s">
        <v>17</v>
      </c>
      <c r="B14" s="52">
        <v>2369</v>
      </c>
      <c r="C14" s="53">
        <f>B14/'[1]2012'!B14</f>
        <v>1.3529411764705883</v>
      </c>
      <c r="D14" s="52">
        <v>1840</v>
      </c>
      <c r="E14" s="54">
        <f>D14/'[1]2012'!D14</f>
        <v>1.0076670317634173</v>
      </c>
      <c r="F14" s="55">
        <v>22</v>
      </c>
      <c r="G14" s="54">
        <f>F14/'[1]2012'!F14</f>
        <v>0.13095238095238096</v>
      </c>
      <c r="H14" s="56">
        <f t="shared" si="0"/>
        <v>1862</v>
      </c>
      <c r="I14" s="53">
        <f>H14/'[1]2012'!H14</f>
        <v>0.9338014042126379</v>
      </c>
      <c r="J14" s="57">
        <v>3969</v>
      </c>
    </row>
    <row r="15" spans="1:10" ht="12.75">
      <c r="A15" s="51" t="s">
        <v>18</v>
      </c>
      <c r="B15" s="52">
        <v>1489</v>
      </c>
      <c r="C15" s="53">
        <f>B15/'[1]2012'!B15</f>
        <v>0.9406190777005685</v>
      </c>
      <c r="D15" s="52">
        <v>1554</v>
      </c>
      <c r="E15" s="54">
        <f>D15/'[1]2012'!D15</f>
        <v>0.8809523809523809</v>
      </c>
      <c r="F15" s="55">
        <v>4</v>
      </c>
      <c r="G15" s="54">
        <f>F15/'[1]2012'!F15</f>
        <v>0.023952095808383235</v>
      </c>
      <c r="H15" s="56">
        <f t="shared" si="0"/>
        <v>1558</v>
      </c>
      <c r="I15" s="53">
        <f>H15/'[1]2012'!H15</f>
        <v>0.8068358363542206</v>
      </c>
      <c r="J15" s="57">
        <v>3900</v>
      </c>
    </row>
    <row r="16" spans="1:10" ht="12.75">
      <c r="A16" s="51" t="s">
        <v>19</v>
      </c>
      <c r="B16" s="52">
        <v>2161</v>
      </c>
      <c r="C16" s="53">
        <f>B16/'[1]2012'!B16</f>
        <v>0.9432562199912702</v>
      </c>
      <c r="D16" s="52">
        <v>2348</v>
      </c>
      <c r="E16" s="54">
        <f>D16/'[1]2012'!D16</f>
        <v>0.9622950819672131</v>
      </c>
      <c r="F16" s="55">
        <v>5</v>
      </c>
      <c r="G16" s="54">
        <f>F16/'[1]2012'!F16</f>
        <v>0.04672897196261682</v>
      </c>
      <c r="H16" s="56">
        <f t="shared" si="0"/>
        <v>2353</v>
      </c>
      <c r="I16" s="53">
        <f>H16/'[1]2012'!H16</f>
        <v>0.9238319591676483</v>
      </c>
      <c r="J16" s="57">
        <v>3708</v>
      </c>
    </row>
    <row r="17" spans="1:10" ht="12.75">
      <c r="A17" s="51" t="s">
        <v>20</v>
      </c>
      <c r="B17" s="52">
        <f>SUM(B14:B16)</f>
        <v>6019</v>
      </c>
      <c r="C17" s="53">
        <f>B17/'[1]2012'!B17</f>
        <v>1.0700444444444444</v>
      </c>
      <c r="D17" s="52">
        <f>SUM(D14:D16)</f>
        <v>5742</v>
      </c>
      <c r="E17" s="54">
        <f>D17/'[1]2012'!D17</f>
        <v>0.9522388059701492</v>
      </c>
      <c r="F17" s="55">
        <f>SUM(F14:F16)</f>
        <v>31</v>
      </c>
      <c r="G17" s="54">
        <f>F17/'[1]2012'!F17</f>
        <v>0.07013574660633484</v>
      </c>
      <c r="H17" s="58">
        <f t="shared" si="0"/>
        <v>5773</v>
      </c>
      <c r="I17" s="53">
        <f>H17/'[1]2012'!H17</f>
        <v>0.8919962917181706</v>
      </c>
      <c r="J17" s="57"/>
    </row>
    <row r="18" spans="1:10" ht="12.75">
      <c r="A18" s="51" t="s">
        <v>21</v>
      </c>
      <c r="B18" s="52">
        <v>2418</v>
      </c>
      <c r="C18" s="53">
        <f>B18/'[1]2012'!B18</f>
        <v>1.2212121212121212</v>
      </c>
      <c r="D18" s="52">
        <v>2030</v>
      </c>
      <c r="E18" s="54">
        <f>D18/'[1]2012'!D18</f>
        <v>0.9878345498783455</v>
      </c>
      <c r="F18" s="55">
        <v>0</v>
      </c>
      <c r="G18" s="54">
        <f>F18/'[1]2012'!F18</f>
        <v>0</v>
      </c>
      <c r="H18" s="56">
        <f t="shared" si="0"/>
        <v>2030</v>
      </c>
      <c r="I18" s="53">
        <f>H18/'[1]2012'!H18</f>
        <v>0.9764309764309764</v>
      </c>
      <c r="J18" s="57">
        <v>4096</v>
      </c>
    </row>
    <row r="19" spans="1:10" ht="12.75">
      <c r="A19" s="51" t="s">
        <v>22</v>
      </c>
      <c r="B19" s="52">
        <v>1642</v>
      </c>
      <c r="C19" s="53">
        <f>B19/'[1]2012'!B19</f>
        <v>0.9324247586598523</v>
      </c>
      <c r="D19" s="52">
        <v>1543</v>
      </c>
      <c r="E19" s="54">
        <f>D19/'[1]2012'!D19</f>
        <v>1.025249169435216</v>
      </c>
      <c r="F19" s="55">
        <v>2</v>
      </c>
      <c r="G19" s="54">
        <f>F19/'[1]2012'!F19</f>
        <v>0.125</v>
      </c>
      <c r="H19" s="56">
        <f t="shared" si="0"/>
        <v>1545</v>
      </c>
      <c r="I19" s="53">
        <f>H19/'[1]2012'!H19</f>
        <v>1.0157790927021697</v>
      </c>
      <c r="J19" s="57">
        <v>4193</v>
      </c>
    </row>
    <row r="20" spans="1:10" ht="12.75">
      <c r="A20" s="51" t="s">
        <v>23</v>
      </c>
      <c r="B20" s="52">
        <v>1163</v>
      </c>
      <c r="C20" s="53">
        <f>B20/'[1]2012'!B20</f>
        <v>0.6446784922394678</v>
      </c>
      <c r="D20" s="52">
        <v>1633</v>
      </c>
      <c r="E20" s="54">
        <f>D20/'[1]2012'!D20</f>
        <v>0.8807982740021575</v>
      </c>
      <c r="F20" s="55">
        <v>1</v>
      </c>
      <c r="G20" s="54">
        <f>F20/'[1]2012'!F20</f>
        <v>0.14285714285714285</v>
      </c>
      <c r="H20" s="56">
        <f t="shared" si="0"/>
        <v>1634</v>
      </c>
      <c r="I20" s="53">
        <f>H20/'[1]2012'!H20</f>
        <v>0.8780225685115529</v>
      </c>
      <c r="J20" s="57">
        <v>3722</v>
      </c>
    </row>
    <row r="21" spans="1:10" ht="12.75">
      <c r="A21" s="51" t="s">
        <v>24</v>
      </c>
      <c r="B21" s="52">
        <f>SUM(B18:B20)</f>
        <v>5223</v>
      </c>
      <c r="C21" s="53">
        <f>B21/'[1]2012'!B21</f>
        <v>0.9419296663660955</v>
      </c>
      <c r="D21" s="52">
        <f>SUM(D18:D20)</f>
        <v>5206</v>
      </c>
      <c r="E21" s="54">
        <f>D21/'[1]2012'!D21</f>
        <v>0.9615810860731437</v>
      </c>
      <c r="F21" s="55">
        <f>SUM(F18:F20)</f>
        <v>3</v>
      </c>
      <c r="G21" s="54">
        <f>F21/'[1]2012'!F21</f>
        <v>0.06382978723404255</v>
      </c>
      <c r="H21" s="55">
        <f t="shared" si="0"/>
        <v>5209</v>
      </c>
      <c r="I21" s="61">
        <f>H21/'[1]2012'!H21</f>
        <v>0.9538546053836293</v>
      </c>
      <c r="J21" s="57"/>
    </row>
    <row r="22" spans="1:10" ht="12.75">
      <c r="A22" s="51" t="s">
        <v>25</v>
      </c>
      <c r="B22" s="52">
        <f>SUM(B21,B17)</f>
        <v>11242</v>
      </c>
      <c r="C22" s="53">
        <f>B22/'[1]2012'!B22</f>
        <v>1.0064458370635632</v>
      </c>
      <c r="D22" s="52">
        <f>SUM(D21,D17)</f>
        <v>10948</v>
      </c>
      <c r="E22" s="54">
        <f>D22/'[1]2012'!D22</f>
        <v>0.9566585110101363</v>
      </c>
      <c r="F22" s="55">
        <f>SUM(F21,F17)</f>
        <v>34</v>
      </c>
      <c r="G22" s="54">
        <f>F22/'[1]2012'!F22</f>
        <v>0.06952965235173825</v>
      </c>
      <c r="H22" s="55">
        <f t="shared" si="0"/>
        <v>10982</v>
      </c>
      <c r="I22" s="61">
        <f>H22/'[1]2012'!H22</f>
        <v>0.9203050364535322</v>
      </c>
      <c r="J22" s="57"/>
    </row>
    <row r="23" spans="1:10" ht="13.5" thickBot="1">
      <c r="A23" s="62" t="s">
        <v>33</v>
      </c>
      <c r="B23" s="63">
        <f>SUM(B13,B22)</f>
        <v>23566</v>
      </c>
      <c r="C23" s="64">
        <f>B23/'[1]2012'!B23</f>
        <v>0.9893366918555836</v>
      </c>
      <c r="D23" s="63">
        <f>SUM(D13,D22)</f>
        <v>22985</v>
      </c>
      <c r="E23" s="65">
        <f>D23/'[1]2012'!D23</f>
        <v>0.9230182314673521</v>
      </c>
      <c r="F23" s="66">
        <f>SUM(F13,F22)</f>
        <v>72</v>
      </c>
      <c r="G23" s="65">
        <f>F23/'[1]2012'!F23</f>
        <v>0.06060606060606061</v>
      </c>
      <c r="H23" s="66">
        <f t="shared" si="0"/>
        <v>23057</v>
      </c>
      <c r="I23" s="67">
        <f>H23/'[1]2012'!H23</f>
        <v>0.8837485626676888</v>
      </c>
      <c r="J23" s="68"/>
    </row>
    <row r="24" spans="5:10" ht="12.75">
      <c r="E24" s="69"/>
      <c r="F24" s="69"/>
      <c r="G24" s="69"/>
      <c r="J24" s="37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8" sqref="A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58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57</v>
      </c>
      <c r="B4" s="7">
        <v>25914</v>
      </c>
      <c r="C4" s="8">
        <v>0.8215972860720966</v>
      </c>
      <c r="D4" s="7">
        <v>24973</v>
      </c>
      <c r="E4" s="9">
        <v>0.8174735670562048</v>
      </c>
      <c r="F4" s="10">
        <v>985</v>
      </c>
      <c r="G4" s="9">
        <v>0.5217161016949152</v>
      </c>
      <c r="H4" s="35">
        <v>25958</v>
      </c>
      <c r="I4" s="36">
        <v>0.8002589635293029</v>
      </c>
      <c r="J4" s="11"/>
    </row>
    <row r="5" spans="1:10" ht="12.75">
      <c r="A5" s="12" t="s">
        <v>8</v>
      </c>
      <c r="B5" s="13">
        <v>1632</v>
      </c>
      <c r="C5" s="14">
        <f>B5/'2021'!B5</f>
        <v>0.694468085106383</v>
      </c>
      <c r="D5" s="13">
        <v>1792</v>
      </c>
      <c r="E5" s="14">
        <f>D5/'2021'!D5</f>
        <v>0.8369920597851471</v>
      </c>
      <c r="F5" s="13">
        <v>62</v>
      </c>
      <c r="G5" s="14">
        <f>F5/'2021'!F5</f>
        <v>0.7848101265822784</v>
      </c>
      <c r="H5" s="17">
        <f>+D5+F5</f>
        <v>1854</v>
      </c>
      <c r="I5" s="14">
        <f>H5/'2021'!H5</f>
        <v>0.8351351351351352</v>
      </c>
      <c r="J5" s="18">
        <v>2691</v>
      </c>
    </row>
    <row r="6" spans="1:10" ht="12.75">
      <c r="A6" s="12" t="s">
        <v>9</v>
      </c>
      <c r="B6" s="13">
        <v>848</v>
      </c>
      <c r="C6" s="14">
        <f>B6/'2021'!B6</f>
        <v>0.6207906295754027</v>
      </c>
      <c r="D6" s="13">
        <v>1523</v>
      </c>
      <c r="E6" s="14">
        <f>D6/'2021'!D6</f>
        <v>0.7903476907109497</v>
      </c>
      <c r="F6" s="13">
        <v>96</v>
      </c>
      <c r="G6" s="14">
        <f>F6/'2021'!F6</f>
        <v>1.4328358208955223</v>
      </c>
      <c r="H6" s="17">
        <f aca="true" t="shared" si="0" ref="H6:H23">+D6+F6</f>
        <v>1619</v>
      </c>
      <c r="I6" s="14">
        <f>H6/'2021'!H6</f>
        <v>0.8119358074222668</v>
      </c>
      <c r="J6" s="18">
        <v>1920</v>
      </c>
    </row>
    <row r="7" spans="1:10" ht="12.75">
      <c r="A7" s="12" t="s">
        <v>10</v>
      </c>
      <c r="B7" s="13">
        <v>2061</v>
      </c>
      <c r="C7" s="14">
        <f>B7/'2021'!B7</f>
        <v>0.7693169092945129</v>
      </c>
      <c r="D7" s="13">
        <v>2118</v>
      </c>
      <c r="E7" s="14">
        <f>D7/'2021'!D7</f>
        <v>0.9117520447696944</v>
      </c>
      <c r="F7" s="13">
        <v>34</v>
      </c>
      <c r="G7" s="14">
        <f>F7/'2021'!F7</f>
        <v>0.4473684210526316</v>
      </c>
      <c r="H7" s="17">
        <f t="shared" si="0"/>
        <v>2152</v>
      </c>
      <c r="I7" s="14">
        <f>H7/'2021'!H7</f>
        <v>0.8970404335139641</v>
      </c>
      <c r="J7" s="18">
        <v>1829</v>
      </c>
    </row>
    <row r="8" spans="1:10" ht="12.75">
      <c r="A8" s="12" t="s">
        <v>11</v>
      </c>
      <c r="B8" s="13">
        <f>SUM(B5:B7)</f>
        <v>4541</v>
      </c>
      <c r="C8" s="14">
        <f>B8/'2021'!B8</f>
        <v>0.710086004691165</v>
      </c>
      <c r="D8" s="13">
        <f>SUM(D5:D7)</f>
        <v>5433</v>
      </c>
      <c r="E8" s="14">
        <f>D8/'2021'!D8</f>
        <v>0.8501017055233923</v>
      </c>
      <c r="F8" s="13">
        <f>SUM(F5:F7)</f>
        <v>192</v>
      </c>
      <c r="G8" s="14">
        <f>F8/'2021'!F8</f>
        <v>0.8648648648648649</v>
      </c>
      <c r="H8" s="19">
        <f t="shared" si="0"/>
        <v>5625</v>
      </c>
      <c r="I8" s="14">
        <f>H8/'2021'!H8</f>
        <v>0.8505973083320731</v>
      </c>
      <c r="J8" s="108"/>
    </row>
    <row r="9" spans="1:10" ht="12.75">
      <c r="A9" s="12" t="s">
        <v>12</v>
      </c>
      <c r="B9" s="13">
        <v>2284</v>
      </c>
      <c r="C9" s="14">
        <f>B9/'2021'!B9</f>
        <v>0.9092356687898089</v>
      </c>
      <c r="D9" s="13">
        <v>1973</v>
      </c>
      <c r="E9" s="14">
        <f>D9/'2021'!D9</f>
        <v>0.7553598774885145</v>
      </c>
      <c r="F9" s="13">
        <v>88</v>
      </c>
      <c r="G9" s="14">
        <f>F9/'2021'!F9</f>
        <v>1.1428571428571428</v>
      </c>
      <c r="H9" s="17">
        <f t="shared" si="0"/>
        <v>2061</v>
      </c>
      <c r="I9" s="14">
        <f>H9/'2021'!H9</f>
        <v>0.7664559315730755</v>
      </c>
      <c r="J9" s="18">
        <v>2052</v>
      </c>
    </row>
    <row r="10" spans="1:10" ht="12.75">
      <c r="A10" s="12" t="s">
        <v>13</v>
      </c>
      <c r="B10" s="13">
        <v>2410</v>
      </c>
      <c r="C10" s="14">
        <f>B10/'2021'!B10</f>
        <v>0.766295707472178</v>
      </c>
      <c r="D10" s="13">
        <v>1922</v>
      </c>
      <c r="E10" s="14">
        <f>D10/'2021'!D10</f>
        <v>0.6526315789473685</v>
      </c>
      <c r="F10" s="13">
        <v>89</v>
      </c>
      <c r="G10" s="14">
        <f>F10/'2021'!F10</f>
        <v>1.155844155844156</v>
      </c>
      <c r="H10" s="17">
        <f t="shared" si="0"/>
        <v>2011</v>
      </c>
      <c r="I10" s="14">
        <f>H10/'2021'!H10</f>
        <v>0.6654533421575116</v>
      </c>
      <c r="J10" s="18">
        <v>2451</v>
      </c>
    </row>
    <row r="11" spans="1:10" ht="12.75">
      <c r="A11" s="12" t="s">
        <v>14</v>
      </c>
      <c r="B11" s="13">
        <v>1718</v>
      </c>
      <c r="C11" s="14">
        <f>B11/'2021'!B11</f>
        <v>0.7239780868099452</v>
      </c>
      <c r="D11" s="13">
        <v>1734</v>
      </c>
      <c r="E11" s="14">
        <f>D11/'2021'!D11</f>
        <v>0.7506493506493507</v>
      </c>
      <c r="F11" s="13">
        <v>71</v>
      </c>
      <c r="G11" s="14">
        <f>F11/'2021'!F11</f>
        <v>1.290909090909091</v>
      </c>
      <c r="H11" s="17">
        <f t="shared" si="0"/>
        <v>1805</v>
      </c>
      <c r="I11" s="14">
        <f>H11/'2021'!H11</f>
        <v>0.7632135306553911</v>
      </c>
      <c r="J11" s="18">
        <v>2364</v>
      </c>
    </row>
    <row r="12" spans="1:10" ht="12.75">
      <c r="A12" s="12" t="s">
        <v>15</v>
      </c>
      <c r="B12" s="13">
        <f>SUM(B9:B11)</f>
        <v>6412</v>
      </c>
      <c r="C12" s="14">
        <f>B12/'2021'!B12</f>
        <v>0.798505603985056</v>
      </c>
      <c r="D12" s="13">
        <f>SUM(D9:D11)</f>
        <v>5629</v>
      </c>
      <c r="E12" s="14">
        <f>D12/'2021'!D12</f>
        <v>0.7155205287911529</v>
      </c>
      <c r="F12" s="13">
        <f>SUM(F9:F11)</f>
        <v>248</v>
      </c>
      <c r="G12" s="14">
        <f>F12/'2021'!F12</f>
        <v>1.186602870813397</v>
      </c>
      <c r="H12" s="19">
        <f t="shared" si="0"/>
        <v>5877</v>
      </c>
      <c r="I12" s="14">
        <f>H12/'2021'!H12</f>
        <v>0.7277117384843982</v>
      </c>
      <c r="J12" s="108"/>
    </row>
    <row r="13" spans="1:10" ht="12.75">
      <c r="A13" s="12" t="s">
        <v>16</v>
      </c>
      <c r="B13" s="13">
        <f>SUM(B5:B7,B9:B11)</f>
        <v>10953</v>
      </c>
      <c r="C13" s="14">
        <f>B13/'2021'!B13</f>
        <v>0.7593067590987869</v>
      </c>
      <c r="D13" s="13">
        <f>SUM(D5:D7,D9:D11)</f>
        <v>11062</v>
      </c>
      <c r="E13" s="14">
        <f>D13/'2021'!D13</f>
        <v>0.7758451395707673</v>
      </c>
      <c r="F13" s="13">
        <f>SUM(F5:F7,F9:F11)</f>
        <v>440</v>
      </c>
      <c r="G13" s="14">
        <f>F13/'2021'!F13</f>
        <v>1.0208816705336428</v>
      </c>
      <c r="H13" s="19">
        <f t="shared" si="0"/>
        <v>11502</v>
      </c>
      <c r="I13" s="14">
        <f>H13/'2021'!H13</f>
        <v>0.7830349240928586</v>
      </c>
      <c r="J13" s="108"/>
    </row>
    <row r="14" spans="1:10" ht="12.75">
      <c r="A14" s="12" t="s">
        <v>17</v>
      </c>
      <c r="B14" s="21">
        <v>1943</v>
      </c>
      <c r="C14" s="14">
        <f>B14/'2021'!B14</f>
        <v>0.8647085002225189</v>
      </c>
      <c r="D14" s="21">
        <v>1785</v>
      </c>
      <c r="E14" s="14">
        <f>D14/'2021'!D14</f>
        <v>0.832944470368642</v>
      </c>
      <c r="F14" s="21">
        <v>68</v>
      </c>
      <c r="G14" s="14">
        <f>F14/'2021'!F14</f>
        <v>1.2142857142857142</v>
      </c>
      <c r="H14" s="17">
        <f t="shared" si="0"/>
        <v>1853</v>
      </c>
      <c r="I14" s="14">
        <f>H14/'2021'!H14</f>
        <v>0.842655752614825</v>
      </c>
      <c r="J14" s="23">
        <v>2454</v>
      </c>
    </row>
    <row r="15" spans="1:10" ht="12.75">
      <c r="A15" s="12" t="s">
        <v>18</v>
      </c>
      <c r="B15" s="21">
        <v>2017</v>
      </c>
      <c r="C15" s="14">
        <f>B15/'2021'!B15</f>
        <v>1.0064870259481038</v>
      </c>
      <c r="D15" s="21">
        <v>1499</v>
      </c>
      <c r="E15" s="14">
        <f>D15/'2021'!D15</f>
        <v>0.8674768518518519</v>
      </c>
      <c r="F15" s="21">
        <v>62</v>
      </c>
      <c r="G15" s="14">
        <f>F15/'2021'!F15</f>
        <v>0.6966292134831461</v>
      </c>
      <c r="H15" s="17">
        <f t="shared" si="0"/>
        <v>1561</v>
      </c>
      <c r="I15" s="14">
        <f>H15/'2021'!H15</f>
        <v>0.8591084204733076</v>
      </c>
      <c r="J15" s="23">
        <v>2910</v>
      </c>
    </row>
    <row r="16" spans="1:10" ht="12.75">
      <c r="A16" s="12" t="s">
        <v>19</v>
      </c>
      <c r="B16" s="21">
        <v>2034</v>
      </c>
      <c r="C16" s="14">
        <f>B16/'2021'!B16</f>
        <v>1.0024642681123705</v>
      </c>
      <c r="D16" s="21">
        <v>1764</v>
      </c>
      <c r="E16" s="14">
        <f>D16/'2021'!D16</f>
        <v>0.9966101694915255</v>
      </c>
      <c r="F16" s="21">
        <v>46</v>
      </c>
      <c r="G16" s="14">
        <f>F16/'2021'!F16</f>
        <v>0.5822784810126582</v>
      </c>
      <c r="H16" s="17">
        <f t="shared" si="0"/>
        <v>1810</v>
      </c>
      <c r="I16" s="14">
        <f>H16/'2021'!H16</f>
        <v>0.9789075175770687</v>
      </c>
      <c r="J16" s="23">
        <v>3134</v>
      </c>
    </row>
    <row r="17" spans="1:10" ht="12.75">
      <c r="A17" s="12" t="s">
        <v>20</v>
      </c>
      <c r="B17" s="21">
        <f>SUM(B14:B16)</f>
        <v>5994</v>
      </c>
      <c r="C17" s="14">
        <f>B17/'2021'!B17</f>
        <v>0.9544585987261146</v>
      </c>
      <c r="D17" s="21">
        <f>SUM(D14:D16)</f>
        <v>5048</v>
      </c>
      <c r="E17" s="14">
        <f>D17/'2021'!D17</f>
        <v>0.8948767948945222</v>
      </c>
      <c r="F17" s="21">
        <f>SUM(F14:F16)</f>
        <v>176</v>
      </c>
      <c r="G17" s="14">
        <f>F17/'2021'!F17</f>
        <v>0.7857142857142857</v>
      </c>
      <c r="H17" s="26">
        <f t="shared" si="0"/>
        <v>5224</v>
      </c>
      <c r="I17" s="14">
        <f>H17/'2021'!H17</f>
        <v>0.8907075873827792</v>
      </c>
      <c r="J17" s="108"/>
    </row>
    <row r="18" spans="1:10" ht="12.75">
      <c r="A18" s="12" t="s">
        <v>21</v>
      </c>
      <c r="B18" s="21">
        <v>1897</v>
      </c>
      <c r="C18" s="14">
        <f>B18/'2021'!B18</f>
        <v>0.9308145240431795</v>
      </c>
      <c r="D18" s="21">
        <v>1696</v>
      </c>
      <c r="E18" s="14">
        <f>D18/'2021'!D18</f>
        <v>0.9758342922899885</v>
      </c>
      <c r="F18" s="21">
        <v>130</v>
      </c>
      <c r="G18" s="14">
        <f>F18/'2021'!F18</f>
        <v>1.1304347826086956</v>
      </c>
      <c r="H18" s="17">
        <f t="shared" si="0"/>
        <v>1826</v>
      </c>
      <c r="I18" s="14">
        <f>H18/'2021'!H18</f>
        <v>0.9854290339989207</v>
      </c>
      <c r="J18" s="23">
        <v>3205</v>
      </c>
    </row>
    <row r="19" spans="1:10" ht="12.75">
      <c r="A19" s="12" t="s">
        <v>22</v>
      </c>
      <c r="B19" s="21">
        <v>1863</v>
      </c>
      <c r="C19" s="25">
        <f>B19/'2021'!B19</f>
        <v>1.1325227963525837</v>
      </c>
      <c r="D19" s="21">
        <v>1559</v>
      </c>
      <c r="E19" s="25">
        <f>D19/'2021'!D19</f>
        <v>0.9811202013845186</v>
      </c>
      <c r="F19" s="21">
        <v>50</v>
      </c>
      <c r="G19" s="25">
        <f>F19/'2021'!F19</f>
        <v>0.43478260869565216</v>
      </c>
      <c r="H19" s="17">
        <f t="shared" si="0"/>
        <v>1609</v>
      </c>
      <c r="I19" s="25">
        <f>H19/'2021'!H19</f>
        <v>0.9442488262910798</v>
      </c>
      <c r="J19" s="23">
        <v>3459</v>
      </c>
    </row>
    <row r="20" spans="1:10" ht="12.75">
      <c r="A20" s="12" t="s">
        <v>23</v>
      </c>
      <c r="B20" s="21">
        <v>1743</v>
      </c>
      <c r="C20" s="25">
        <f>B20/'2021'!B20</f>
        <v>1.1422018348623852</v>
      </c>
      <c r="D20" s="21">
        <v>1866</v>
      </c>
      <c r="E20" s="25">
        <f>D20/'2021'!D20</f>
        <v>1.0681167716084716</v>
      </c>
      <c r="F20" s="21">
        <v>38</v>
      </c>
      <c r="G20" s="25">
        <f>F20/'2021'!F20</f>
        <v>0.38</v>
      </c>
      <c r="H20" s="17">
        <f t="shared" si="0"/>
        <v>1904</v>
      </c>
      <c r="I20" s="25">
        <f>H20/'2021'!H20</f>
        <v>1.0308608554412562</v>
      </c>
      <c r="J20" s="23">
        <v>3298</v>
      </c>
    </row>
    <row r="21" spans="1:10" ht="12.75">
      <c r="A21" s="12" t="s">
        <v>24</v>
      </c>
      <c r="B21" s="21">
        <f>SUM(B18:B20)</f>
        <v>5503</v>
      </c>
      <c r="C21" s="25">
        <f>B21/'2021'!B21</f>
        <v>1.0564407755807257</v>
      </c>
      <c r="D21" s="21">
        <f>SUM(D18:D20)</f>
        <v>5121</v>
      </c>
      <c r="E21" s="25">
        <f>D21/'2021'!D21</f>
        <v>1.009262908947576</v>
      </c>
      <c r="F21" s="21">
        <f>SUM(F18:F20)</f>
        <v>218</v>
      </c>
      <c r="G21" s="25">
        <f>F21/'2021'!F21</f>
        <v>0.6606060606060606</v>
      </c>
      <c r="H21" s="22">
        <f t="shared" si="0"/>
        <v>5339</v>
      </c>
      <c r="I21" s="25">
        <f>H21/'2021'!H21</f>
        <v>0.9879718726868986</v>
      </c>
      <c r="J21" s="108"/>
    </row>
    <row r="22" spans="1:10" ht="12.75">
      <c r="A22" s="12" t="s">
        <v>25</v>
      </c>
      <c r="B22" s="21">
        <f>SUM(B21,B17)</f>
        <v>11497</v>
      </c>
      <c r="C22" s="25">
        <f>B22/'2021'!B22</f>
        <v>1.0006963182174253</v>
      </c>
      <c r="D22" s="21">
        <f>SUM(D21,D17)</f>
        <v>10169</v>
      </c>
      <c r="E22" s="25">
        <f>D22/'2021'!D22</f>
        <v>0.9490433971068596</v>
      </c>
      <c r="F22" s="21">
        <f>SUM(F21,F17)</f>
        <v>394</v>
      </c>
      <c r="G22" s="25">
        <f>F22/'2021'!F22</f>
        <v>0.7111913357400722</v>
      </c>
      <c r="H22" s="22">
        <f t="shared" si="0"/>
        <v>10563</v>
      </c>
      <c r="I22" s="25">
        <f>H22/'2021'!H22</f>
        <v>0.9373502529062029</v>
      </c>
      <c r="J22" s="108"/>
    </row>
    <row r="23" spans="1:10" ht="13.5" thickBot="1">
      <c r="A23" s="28" t="s">
        <v>59</v>
      </c>
      <c r="B23" s="29">
        <f>SUM(B13,B22)</f>
        <v>22450</v>
      </c>
      <c r="C23" s="30">
        <f>B23/'2021'!B23</f>
        <v>0.8663270818862391</v>
      </c>
      <c r="D23" s="29">
        <f>SUM(D13,D22)</f>
        <v>21231</v>
      </c>
      <c r="E23" s="30">
        <f>D23/'2021'!D23</f>
        <v>0.8501581708244904</v>
      </c>
      <c r="F23" s="29">
        <f>SUM(F13,F22)</f>
        <v>834</v>
      </c>
      <c r="G23" s="30">
        <f>F23/'2021'!F23</f>
        <v>0.8467005076142132</v>
      </c>
      <c r="H23" s="32">
        <f t="shared" si="0"/>
        <v>22065</v>
      </c>
      <c r="I23" s="30">
        <f>H23/'2021'!H23</f>
        <v>0.8500269666384159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54</v>
      </c>
      <c r="B4" s="7">
        <v>31541</v>
      </c>
      <c r="C4" s="8">
        <v>1.170309079440466</v>
      </c>
      <c r="D4" s="7">
        <v>30549</v>
      </c>
      <c r="E4" s="9">
        <v>1.1738328530259365</v>
      </c>
      <c r="F4" s="10">
        <v>1888</v>
      </c>
      <c r="G4" s="9">
        <v>1.8171318575553417</v>
      </c>
      <c r="H4" s="35">
        <v>32437</v>
      </c>
      <c r="I4" s="36">
        <v>1.1985294117647058</v>
      </c>
      <c r="J4" s="11"/>
    </row>
    <row r="5" spans="1:10" ht="12.75">
      <c r="A5" s="12" t="s">
        <v>8</v>
      </c>
      <c r="B5" s="13">
        <v>2350</v>
      </c>
      <c r="C5" s="14">
        <f>B5/'2020'!B5</f>
        <v>1.0930232558139534</v>
      </c>
      <c r="D5" s="13">
        <v>2141</v>
      </c>
      <c r="E5" s="15">
        <f>D5/'2020'!D5</f>
        <v>1.1479892761394102</v>
      </c>
      <c r="F5" s="16">
        <v>79</v>
      </c>
      <c r="G5" s="15">
        <f>F5/'2020'!F5</f>
        <v>1.0394736842105263</v>
      </c>
      <c r="H5" s="17">
        <f>+D5+F5</f>
        <v>2220</v>
      </c>
      <c r="I5" s="14">
        <f>H5/'2020'!H5</f>
        <v>1.1437403400309119</v>
      </c>
      <c r="J5" s="18">
        <v>3087</v>
      </c>
    </row>
    <row r="6" spans="1:10" ht="12.75">
      <c r="A6" s="12" t="s">
        <v>9</v>
      </c>
      <c r="B6" s="13">
        <v>1366</v>
      </c>
      <c r="C6" s="14">
        <f>B6/'2020'!B6</f>
        <v>0.7713156408808582</v>
      </c>
      <c r="D6" s="13">
        <v>1927</v>
      </c>
      <c r="E6" s="15">
        <f>D6/'2020'!D6</f>
        <v>1.0801569506726458</v>
      </c>
      <c r="F6" s="16">
        <v>67</v>
      </c>
      <c r="G6" s="15">
        <f>F6/'2020'!F6</f>
        <v>0.6320754716981132</v>
      </c>
      <c r="H6" s="17">
        <f aca="true" t="shared" si="0" ref="H6:H23">+D6+F6</f>
        <v>1994</v>
      </c>
      <c r="I6" s="14">
        <f>H6/'2020'!H6</f>
        <v>1.055026455026455</v>
      </c>
      <c r="J6" s="18">
        <v>2459</v>
      </c>
    </row>
    <row r="7" spans="1:10" ht="12.75">
      <c r="A7" s="12" t="s">
        <v>10</v>
      </c>
      <c r="B7" s="13">
        <v>2679</v>
      </c>
      <c r="C7" s="14">
        <f>B7/'2020'!B7</f>
        <v>1.8249318801089918</v>
      </c>
      <c r="D7" s="13">
        <v>2323</v>
      </c>
      <c r="E7" s="15">
        <f>D7/'2020'!D7</f>
        <v>1.1568725099601593</v>
      </c>
      <c r="F7" s="16">
        <v>76</v>
      </c>
      <c r="G7" s="15">
        <f>F7/'2020'!F7</f>
        <v>1.1692307692307693</v>
      </c>
      <c r="H7" s="17">
        <f t="shared" si="0"/>
        <v>2399</v>
      </c>
      <c r="I7" s="14">
        <f>H7/'2020'!H7</f>
        <v>1.1572600096478534</v>
      </c>
      <c r="J7" s="18">
        <v>2739</v>
      </c>
    </row>
    <row r="8" spans="1:10" ht="12.75">
      <c r="A8" s="12" t="s">
        <v>11</v>
      </c>
      <c r="B8" s="13">
        <f>SUM(B5:B7)</f>
        <v>6395</v>
      </c>
      <c r="C8" s="14">
        <f>B8/'2020'!B8</f>
        <v>1.1866765633698275</v>
      </c>
      <c r="D8" s="13">
        <f>SUM(D5:D7)</f>
        <v>6391</v>
      </c>
      <c r="E8" s="15">
        <f>D8/'2020'!D8</f>
        <v>1.129750751281598</v>
      </c>
      <c r="F8" s="16">
        <f>SUM(F5:F7)</f>
        <v>222</v>
      </c>
      <c r="G8" s="15">
        <f>F8/'2020'!F8</f>
        <v>0.8987854251012146</v>
      </c>
      <c r="H8" s="19">
        <f t="shared" si="0"/>
        <v>6613</v>
      </c>
      <c r="I8" s="14">
        <f>H8/'2020'!H8</f>
        <v>1.1200880758807588</v>
      </c>
      <c r="J8" s="108"/>
    </row>
    <row r="9" spans="1:10" ht="12.75">
      <c r="A9" s="12" t="s">
        <v>12</v>
      </c>
      <c r="B9" s="13">
        <v>2512</v>
      </c>
      <c r="C9" s="14">
        <f>B9/'2020'!B9</f>
        <v>1.5373317013463892</v>
      </c>
      <c r="D9" s="13">
        <v>2612</v>
      </c>
      <c r="E9" s="15">
        <f>D9/'2020'!D9</f>
        <v>1.2766373411534702</v>
      </c>
      <c r="F9" s="16">
        <v>77</v>
      </c>
      <c r="G9" s="15">
        <f>F9/'2020'!F9</f>
        <v>0.9058823529411765</v>
      </c>
      <c r="H9" s="17">
        <f t="shared" si="0"/>
        <v>2689</v>
      </c>
      <c r="I9" s="14">
        <f>H9/'2020'!H9</f>
        <v>1.2618488972313469</v>
      </c>
      <c r="J9" s="18">
        <v>2562</v>
      </c>
    </row>
    <row r="10" spans="1:10" ht="12.75">
      <c r="A10" s="12" t="s">
        <v>13</v>
      </c>
      <c r="B10" s="13">
        <v>3145</v>
      </c>
      <c r="C10" s="14">
        <f>B10/'2020'!B10</f>
        <v>1.019448946515397</v>
      </c>
      <c r="D10" s="13">
        <v>2945</v>
      </c>
      <c r="E10" s="15">
        <f>D10/'2020'!D10</f>
        <v>1.153544849197023</v>
      </c>
      <c r="F10" s="16">
        <v>77</v>
      </c>
      <c r="G10" s="15">
        <f>F10/'2020'!F10</f>
        <v>0.16997792494481237</v>
      </c>
      <c r="H10" s="17">
        <v>3022</v>
      </c>
      <c r="I10" s="14">
        <f>H10/'2020'!H10</f>
        <v>1.0053226879574184</v>
      </c>
      <c r="J10" s="18">
        <v>2685</v>
      </c>
    </row>
    <row r="11" spans="1:10" ht="12.75">
      <c r="A11" s="12" t="s">
        <v>14</v>
      </c>
      <c r="B11" s="13">
        <v>2373</v>
      </c>
      <c r="C11" s="14">
        <f>B11/'2020'!B11</f>
        <v>0.6997935712179298</v>
      </c>
      <c r="D11" s="13">
        <v>2310</v>
      </c>
      <c r="E11" s="15">
        <f>D11/'2020'!D11</f>
        <v>0.8988326848249028</v>
      </c>
      <c r="F11" s="16">
        <v>55</v>
      </c>
      <c r="G11" s="15">
        <f>F11/'2020'!F11</f>
        <v>0.07757404795486601</v>
      </c>
      <c r="H11" s="17">
        <f t="shared" si="0"/>
        <v>2365</v>
      </c>
      <c r="I11" s="14">
        <f>H11/'2020'!H11</f>
        <v>0.7212564806343398</v>
      </c>
      <c r="J11" s="18">
        <v>2693</v>
      </c>
    </row>
    <row r="12" spans="1:10" ht="12.75">
      <c r="A12" s="12" t="s">
        <v>15</v>
      </c>
      <c r="B12" s="13">
        <f>SUM(B9:B11)</f>
        <v>8030</v>
      </c>
      <c r="C12" s="14">
        <f>B12/'2020'!B12</f>
        <v>0.9901356350184957</v>
      </c>
      <c r="D12" s="13">
        <f>SUM(D9:D11)</f>
        <v>7867</v>
      </c>
      <c r="E12" s="15">
        <f>D12/'2020'!D12</f>
        <v>1.0973636490444971</v>
      </c>
      <c r="F12" s="20">
        <f>SUM(F9:F11)</f>
        <v>209</v>
      </c>
      <c r="G12" s="15">
        <f>F12/'2020'!F12</f>
        <v>0.16760224538893345</v>
      </c>
      <c r="H12" s="19">
        <f t="shared" si="0"/>
        <v>8076</v>
      </c>
      <c r="I12" s="14">
        <f>H12/'2020'!H12</f>
        <v>0.9596007604562737</v>
      </c>
      <c r="J12" s="108"/>
    </row>
    <row r="13" spans="1:10" ht="12.75">
      <c r="A13" s="12" t="s">
        <v>16</v>
      </c>
      <c r="B13" s="13">
        <f>SUM(B5:B7,B9:B11)</f>
        <v>14425</v>
      </c>
      <c r="C13" s="14">
        <f>B13/'2020'!B13</f>
        <v>1.0685976739017704</v>
      </c>
      <c r="D13" s="13">
        <f>SUM(D5:D7,D9:D11)</f>
        <v>14258</v>
      </c>
      <c r="E13" s="15">
        <f>D13/'2020'!D13</f>
        <v>1.1116482145641666</v>
      </c>
      <c r="F13" s="20">
        <f>SUM(F5:F7,F9:F11)</f>
        <v>431</v>
      </c>
      <c r="G13" s="15">
        <f>F13/'2020'!F13</f>
        <v>0.28848728246318606</v>
      </c>
      <c r="H13" s="19">
        <f t="shared" si="0"/>
        <v>14689</v>
      </c>
      <c r="I13" s="14">
        <f>H13/'2020'!H13</f>
        <v>1.025768156424581</v>
      </c>
      <c r="J13" s="108"/>
    </row>
    <row r="14" spans="1:10" ht="12.75">
      <c r="A14" s="12" t="s">
        <v>17</v>
      </c>
      <c r="B14" s="21">
        <v>2247</v>
      </c>
      <c r="C14" s="14">
        <f>B14/'2020'!B14</f>
        <v>0.7785862785862786</v>
      </c>
      <c r="D14" s="21">
        <v>2143</v>
      </c>
      <c r="E14" s="15">
        <f>D14/'2020'!D14</f>
        <v>0.7174422497489119</v>
      </c>
      <c r="F14" s="22">
        <v>56</v>
      </c>
      <c r="G14" s="15">
        <f>F14/'2020'!F14</f>
        <v>0.835820895522388</v>
      </c>
      <c r="H14" s="17">
        <f t="shared" si="0"/>
        <v>2199</v>
      </c>
      <c r="I14" s="14">
        <f>H14/'2020'!H14</f>
        <v>0.7200392927308448</v>
      </c>
      <c r="J14" s="23">
        <v>2741</v>
      </c>
    </row>
    <row r="15" spans="1:10" ht="12.75">
      <c r="A15" s="12" t="s">
        <v>18</v>
      </c>
      <c r="B15" s="21">
        <v>2004</v>
      </c>
      <c r="C15" s="14">
        <f>B15/'2020'!B15</f>
        <v>0.6396425151611873</v>
      </c>
      <c r="D15" s="21">
        <v>1728</v>
      </c>
      <c r="E15" s="24">
        <f>D15/'2020'!D15</f>
        <v>0.5565217391304348</v>
      </c>
      <c r="F15" s="22">
        <v>89</v>
      </c>
      <c r="G15" s="24">
        <f>F15/'2020'!F15</f>
        <v>1.8936170212765957</v>
      </c>
      <c r="H15" s="17">
        <f t="shared" si="0"/>
        <v>1817</v>
      </c>
      <c r="I15" s="25">
        <f>H15/'2020'!H15</f>
        <v>0.5764593908629442</v>
      </c>
      <c r="J15" s="23">
        <v>2928</v>
      </c>
    </row>
    <row r="16" spans="1:10" ht="12.75">
      <c r="A16" s="12" t="s">
        <v>19</v>
      </c>
      <c r="B16" s="21">
        <v>2029</v>
      </c>
      <c r="C16" s="14">
        <f>B16/'2020'!B16</f>
        <v>0.6116973168525777</v>
      </c>
      <c r="D16" s="21">
        <v>1770</v>
      </c>
      <c r="E16" s="24">
        <f>D16/'2020'!D16</f>
        <v>0.5629770992366412</v>
      </c>
      <c r="F16" s="22">
        <v>79</v>
      </c>
      <c r="G16" s="24">
        <f>F16/'2020'!F16</f>
        <v>1.5192307692307692</v>
      </c>
      <c r="H16" s="17">
        <f t="shared" si="0"/>
        <v>1849</v>
      </c>
      <c r="I16" s="25">
        <f>H16/'2020'!H16</f>
        <v>0.5785356695869838</v>
      </c>
      <c r="J16" s="23">
        <v>3108</v>
      </c>
    </row>
    <row r="17" spans="1:10" ht="12.75">
      <c r="A17" s="12" t="s">
        <v>20</v>
      </c>
      <c r="B17" s="21">
        <f>SUM(B14:B16)</f>
        <v>6280</v>
      </c>
      <c r="C17" s="14">
        <f>B17/'2020'!B17</f>
        <v>0.6726649528706083</v>
      </c>
      <c r="D17" s="21">
        <f>SUM(D14:D16)</f>
        <v>5641</v>
      </c>
      <c r="E17" s="24">
        <f>D17/'2020'!D17</f>
        <v>0.6107622347336509</v>
      </c>
      <c r="F17" s="22">
        <f>SUM(F14:F16)</f>
        <v>224</v>
      </c>
      <c r="G17" s="24">
        <f>F17/'2020'!F17</f>
        <v>1.3493975903614457</v>
      </c>
      <c r="H17" s="26">
        <f t="shared" si="0"/>
        <v>5865</v>
      </c>
      <c r="I17" s="25">
        <f>H17/'2020'!H17</f>
        <v>0.6238034460753031</v>
      </c>
      <c r="J17" s="108"/>
    </row>
    <row r="18" spans="1:10" ht="12.75">
      <c r="A18" s="12" t="s">
        <v>21</v>
      </c>
      <c r="B18" s="21">
        <v>2038</v>
      </c>
      <c r="C18" s="14">
        <f>B18/'2020'!B18</f>
        <v>0.6451408673630896</v>
      </c>
      <c r="D18" s="21">
        <v>1738</v>
      </c>
      <c r="E18" s="24">
        <f>D18/'2020'!D18</f>
        <v>0.5570512820512821</v>
      </c>
      <c r="F18" s="22">
        <v>115</v>
      </c>
      <c r="G18" s="24">
        <f>F18/'2020'!F18</f>
        <v>1.9827586206896552</v>
      </c>
      <c r="H18" s="17">
        <f t="shared" si="0"/>
        <v>1853</v>
      </c>
      <c r="I18" s="25">
        <f>H18/'2020'!H18</f>
        <v>0.5830711139081183</v>
      </c>
      <c r="J18" s="23">
        <v>3293</v>
      </c>
    </row>
    <row r="19" spans="1:10" ht="12.75">
      <c r="A19" s="12" t="s">
        <v>22</v>
      </c>
      <c r="B19" s="21">
        <v>1645</v>
      </c>
      <c r="C19" s="25">
        <f>B19/'2020'!B19</f>
        <v>0.5492487479131887</v>
      </c>
      <c r="D19" s="21">
        <v>1589</v>
      </c>
      <c r="E19" s="24">
        <f>D19/'2020'!D19</f>
        <v>0.5915860014892033</v>
      </c>
      <c r="F19" s="22">
        <v>115</v>
      </c>
      <c r="G19" s="24">
        <f>F19/'2020'!F19</f>
        <v>1.4375</v>
      </c>
      <c r="H19" s="17">
        <f t="shared" si="0"/>
        <v>1704</v>
      </c>
      <c r="I19" s="25">
        <f>H19/'2020'!H19</f>
        <v>0.6160520607375272</v>
      </c>
      <c r="J19" s="23">
        <v>3234</v>
      </c>
    </row>
    <row r="20" spans="1:10" ht="12.75">
      <c r="A20" s="12" t="s">
        <v>23</v>
      </c>
      <c r="B20" s="21">
        <v>1526</v>
      </c>
      <c r="C20" s="25">
        <f>B20/'2020'!B20</f>
        <v>0.5979623824451411</v>
      </c>
      <c r="D20" s="21">
        <v>1747</v>
      </c>
      <c r="E20" s="24">
        <f>D20/'2020'!D20</f>
        <v>0.6516225289071242</v>
      </c>
      <c r="F20" s="22">
        <v>100</v>
      </c>
      <c r="G20" s="24">
        <f>F20/'2020'!F20</f>
        <v>1.1111111111111112</v>
      </c>
      <c r="H20" s="17">
        <f t="shared" si="0"/>
        <v>1847</v>
      </c>
      <c r="I20" s="25">
        <f>H20/'2020'!H20</f>
        <v>0.6665463731504871</v>
      </c>
      <c r="J20" s="23">
        <v>2913</v>
      </c>
    </row>
    <row r="21" spans="1:10" ht="12.75">
      <c r="A21" s="12" t="s">
        <v>24</v>
      </c>
      <c r="B21" s="21">
        <f>SUM(B18:B20)</f>
        <v>5209</v>
      </c>
      <c r="C21" s="25">
        <f>B21/'2020'!B21</f>
        <v>0.5983229956351941</v>
      </c>
      <c r="D21" s="21">
        <f>SUM(D18:D20)</f>
        <v>5074</v>
      </c>
      <c r="E21" s="24">
        <f>D21/'2020'!D21</f>
        <v>0.597855543772829</v>
      </c>
      <c r="F21" s="22">
        <f>SUM(F18:F20)</f>
        <v>330</v>
      </c>
      <c r="G21" s="24">
        <f>F21/'2020'!F21</f>
        <v>1.4473684210526316</v>
      </c>
      <c r="H21" s="22">
        <f t="shared" si="0"/>
        <v>5404</v>
      </c>
      <c r="I21" s="27">
        <f>H21/'2020'!H21</f>
        <v>0.6200803212851406</v>
      </c>
      <c r="J21" s="108"/>
    </row>
    <row r="22" spans="1:10" ht="12.75">
      <c r="A22" s="12" t="s">
        <v>25</v>
      </c>
      <c r="B22" s="21">
        <f>SUM(B21,B17)</f>
        <v>11489</v>
      </c>
      <c r="C22" s="25">
        <f>B22/'2020'!B22</f>
        <v>0.6367919299412482</v>
      </c>
      <c r="D22" s="21">
        <f>SUM(D21,D17)</f>
        <v>10715</v>
      </c>
      <c r="E22" s="24">
        <f>D22/'2020'!D22</f>
        <v>0.6045816171077132</v>
      </c>
      <c r="F22" s="22">
        <f>SUM(F21,F17)</f>
        <v>554</v>
      </c>
      <c r="G22" s="24">
        <f>F22/'2020'!F22</f>
        <v>1.4060913705583757</v>
      </c>
      <c r="H22" s="22">
        <f t="shared" si="0"/>
        <v>11269</v>
      </c>
      <c r="I22" s="27">
        <f>H22/'2020'!H22</f>
        <v>0.6220124744714909</v>
      </c>
      <c r="J22" s="108"/>
    </row>
    <row r="23" spans="1:10" ht="13.5" thickBot="1">
      <c r="A23" s="28" t="s">
        <v>56</v>
      </c>
      <c r="B23" s="29">
        <f>SUM(B13,B22)</f>
        <v>25914</v>
      </c>
      <c r="C23" s="30">
        <f>B23/'2020'!B23</f>
        <v>0.8215972860720966</v>
      </c>
      <c r="D23" s="29">
        <f>SUM(D13,D22)</f>
        <v>24973</v>
      </c>
      <c r="E23" s="31">
        <f>D23/'2020'!D23</f>
        <v>0.8174735670562048</v>
      </c>
      <c r="F23" s="32">
        <f>SUM(F13,F22)</f>
        <v>985</v>
      </c>
      <c r="G23" s="31">
        <f>F23/'2020'!F23</f>
        <v>0.5217161016949152</v>
      </c>
      <c r="H23" s="32">
        <f t="shared" si="0"/>
        <v>25958</v>
      </c>
      <c r="I23" s="33">
        <f>H23/'2020'!H23</f>
        <v>0.8002589635293029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A1:I1"/>
    <mergeCell ref="A2:A3"/>
    <mergeCell ref="B2:B3"/>
    <mergeCell ref="C2:C3"/>
    <mergeCell ref="D2:I2"/>
    <mergeCell ref="J2:J3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39" sqref="E39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51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52</v>
      </c>
      <c r="B4" s="7">
        <v>26951</v>
      </c>
      <c r="C4" s="8">
        <v>0.9319800816100698</v>
      </c>
      <c r="D4" s="7">
        <v>26025</v>
      </c>
      <c r="E4" s="9">
        <v>0.9695265059792124</v>
      </c>
      <c r="F4" s="10">
        <v>1039</v>
      </c>
      <c r="G4" s="9">
        <v>0.8358809332260659</v>
      </c>
      <c r="H4" s="35">
        <v>27064</v>
      </c>
      <c r="I4" s="36">
        <v>0.9636117638681193</v>
      </c>
      <c r="J4" s="11"/>
    </row>
    <row r="5" spans="1:10" ht="12.75">
      <c r="A5" s="12" t="s">
        <v>8</v>
      </c>
      <c r="B5" s="13">
        <v>2150</v>
      </c>
      <c r="C5" s="14">
        <f>B5/'2019'!B5</f>
        <v>1.0472479298587434</v>
      </c>
      <c r="D5" s="13">
        <v>1865</v>
      </c>
      <c r="E5" s="15">
        <f>D5/'2019'!D5</f>
        <v>1.0224780701754386</v>
      </c>
      <c r="F5" s="16">
        <v>76</v>
      </c>
      <c r="G5" s="15">
        <f>F5/'2019'!F5</f>
        <v>0.7755102040816326</v>
      </c>
      <c r="H5" s="17">
        <f>D5+F5</f>
        <v>1941</v>
      </c>
      <c r="I5" s="14">
        <f>H5/'2019'!H5</f>
        <v>1.009885535900104</v>
      </c>
      <c r="J5" s="18">
        <v>3680</v>
      </c>
    </row>
    <row r="6" spans="1:10" ht="12.75">
      <c r="A6" s="12" t="s">
        <v>9</v>
      </c>
      <c r="B6" s="13">
        <v>1771</v>
      </c>
      <c r="C6" s="14">
        <f>B6/'2019'!B6</f>
        <v>0.7676636324230602</v>
      </c>
      <c r="D6" s="13">
        <v>1784</v>
      </c>
      <c r="E6" s="15">
        <f>D6/'2019'!D6</f>
        <v>0.802519118308592</v>
      </c>
      <c r="F6" s="16">
        <v>106</v>
      </c>
      <c r="G6" s="15">
        <f>F6/'2019'!F6</f>
        <v>0.8983050847457628</v>
      </c>
      <c r="H6" s="17">
        <f aca="true" t="shared" si="0" ref="H6:H23">D6+F6</f>
        <v>1890</v>
      </c>
      <c r="I6" s="14">
        <f>H6/'2019'!H6</f>
        <v>0.8073472874839812</v>
      </c>
      <c r="J6" s="18">
        <v>3943</v>
      </c>
    </row>
    <row r="7" spans="1:10" ht="12.75">
      <c r="A7" s="12" t="s">
        <v>10</v>
      </c>
      <c r="B7" s="13">
        <v>1468</v>
      </c>
      <c r="C7" s="14">
        <f>B7/'2019'!B7</f>
        <v>0.6137123745819398</v>
      </c>
      <c r="D7" s="13">
        <v>2008</v>
      </c>
      <c r="E7" s="15">
        <f>D7/'2019'!D7</f>
        <v>0.762338648443432</v>
      </c>
      <c r="F7" s="16">
        <v>65</v>
      </c>
      <c r="G7" s="15">
        <f>F7/'2019'!F7</f>
        <v>0.5</v>
      </c>
      <c r="H7" s="17">
        <f t="shared" si="0"/>
        <v>2073</v>
      </c>
      <c r="I7" s="14">
        <f>H7/'2019'!H7</f>
        <v>0.75</v>
      </c>
      <c r="J7" s="18">
        <v>3338</v>
      </c>
    </row>
    <row r="8" spans="1:10" ht="12.75">
      <c r="A8" s="12" t="s">
        <v>11</v>
      </c>
      <c r="B8" s="13">
        <f>SUM(B5:B7)</f>
        <v>5389</v>
      </c>
      <c r="C8" s="14">
        <f>B8/'2019'!B8</f>
        <v>0.7981338862559242</v>
      </c>
      <c r="D8" s="13">
        <f>SUM(D5:D7)</f>
        <v>5657</v>
      </c>
      <c r="E8" s="15">
        <f>D8/'2019'!D8</f>
        <v>0.8467295315072594</v>
      </c>
      <c r="F8" s="16">
        <f>SUM(F5:F7)</f>
        <v>247</v>
      </c>
      <c r="G8" s="15">
        <f>F8/'2019'!F8</f>
        <v>0.7138728323699421</v>
      </c>
      <c r="H8" s="19">
        <f t="shared" si="0"/>
        <v>5904</v>
      </c>
      <c r="I8" s="14">
        <f>H8/'2019'!H8</f>
        <v>0.8401878468763342</v>
      </c>
      <c r="J8" s="108"/>
    </row>
    <row r="9" spans="1:10" ht="12.75">
      <c r="A9" s="12" t="s">
        <v>12</v>
      </c>
      <c r="B9" s="13">
        <v>1634</v>
      </c>
      <c r="C9" s="14">
        <f>B9/'2019'!B9</f>
        <v>0.6854026845637584</v>
      </c>
      <c r="D9" s="13">
        <v>2046</v>
      </c>
      <c r="E9" s="15">
        <f>D9/'2019'!D9</f>
        <v>1.087719298245614</v>
      </c>
      <c r="F9" s="16">
        <v>85</v>
      </c>
      <c r="G9" s="15">
        <f>F9/'2019'!F9</f>
        <v>1.2142857142857142</v>
      </c>
      <c r="H9" s="17">
        <f t="shared" si="0"/>
        <v>2131</v>
      </c>
      <c r="I9" s="14">
        <f>H9/'2019'!H9</f>
        <v>1.0922603792926704</v>
      </c>
      <c r="J9" s="18">
        <v>2841</v>
      </c>
    </row>
    <row r="10" spans="1:10" ht="12.75">
      <c r="A10" s="12" t="s">
        <v>13</v>
      </c>
      <c r="B10" s="13">
        <v>3085</v>
      </c>
      <c r="C10" s="14">
        <f>B10/'2019'!B10</f>
        <v>1.25</v>
      </c>
      <c r="D10" s="13">
        <v>2553</v>
      </c>
      <c r="E10" s="15">
        <f>D10/'2019'!D10</f>
        <v>1.4167591564927857</v>
      </c>
      <c r="F10" s="16">
        <v>453</v>
      </c>
      <c r="G10" s="15">
        <f>F10/'2019'!F10</f>
        <v>6.380281690140845</v>
      </c>
      <c r="H10" s="17">
        <f t="shared" si="0"/>
        <v>3006</v>
      </c>
      <c r="I10" s="14">
        <f>H10/'2019'!H10</f>
        <v>1.604911906033102</v>
      </c>
      <c r="J10" s="18">
        <v>2920</v>
      </c>
    </row>
    <row r="11" spans="1:10" ht="12.75">
      <c r="A11" s="12" t="s">
        <v>14</v>
      </c>
      <c r="B11" s="13">
        <v>3391</v>
      </c>
      <c r="C11" s="14">
        <f>B11/'2019'!B11</f>
        <v>1.7407597535934292</v>
      </c>
      <c r="D11" s="13">
        <v>2570</v>
      </c>
      <c r="E11" s="15">
        <f>D11/'2019'!D11</f>
        <v>1.1301671064204046</v>
      </c>
      <c r="F11" s="16">
        <v>709</v>
      </c>
      <c r="G11" s="15">
        <f>F11/'2019'!F11</f>
        <v>9.207792207792208</v>
      </c>
      <c r="H11" s="17">
        <f t="shared" si="0"/>
        <v>3279</v>
      </c>
      <c r="I11" s="14">
        <f>H11/'2019'!H11</f>
        <v>1.3947256486601447</v>
      </c>
      <c r="J11" s="18">
        <v>3032</v>
      </c>
    </row>
    <row r="12" spans="1:10" ht="12.75">
      <c r="A12" s="12" t="s">
        <v>15</v>
      </c>
      <c r="B12" s="13">
        <f>SUM(B9:B11)</f>
        <v>8110</v>
      </c>
      <c r="C12" s="14">
        <f>B12/'2019'!B12</f>
        <v>1.1926470588235294</v>
      </c>
      <c r="D12" s="13">
        <f>SUM(D9:D11)</f>
        <v>7169</v>
      </c>
      <c r="E12" s="15">
        <f>D12/'2019'!D12</f>
        <v>1.2034581165015947</v>
      </c>
      <c r="F12" s="20">
        <f>SUM(F9:F11)</f>
        <v>1247</v>
      </c>
      <c r="G12" s="15">
        <f>F12/'2019'!F12</f>
        <v>5.720183486238532</v>
      </c>
      <c r="H12" s="19">
        <f t="shared" si="0"/>
        <v>8416</v>
      </c>
      <c r="I12" s="14">
        <f>H12/'2019'!H12</f>
        <v>1.362914979757085</v>
      </c>
      <c r="J12" s="108"/>
    </row>
    <row r="13" spans="1:10" ht="12.75">
      <c r="A13" s="12" t="s">
        <v>16</v>
      </c>
      <c r="B13" s="13">
        <f>SUM(B5:B7,B9:B11)</f>
        <v>13499</v>
      </c>
      <c r="C13" s="14">
        <f>B13/'2019'!B13</f>
        <v>0.9960891381345927</v>
      </c>
      <c r="D13" s="13">
        <f>SUM(D5:D7,D9:D11)</f>
        <v>12826</v>
      </c>
      <c r="E13" s="15">
        <f>D13/'2019'!D13</f>
        <v>1.0148757714828296</v>
      </c>
      <c r="F13" s="20">
        <f>SUM(F5:F7,F9:F11)</f>
        <v>1494</v>
      </c>
      <c r="G13" s="15">
        <f>F13/'2019'!F13</f>
        <v>2.648936170212766</v>
      </c>
      <c r="H13" s="19">
        <f t="shared" si="0"/>
        <v>14320</v>
      </c>
      <c r="I13" s="14">
        <f>H13/'2019'!H13</f>
        <v>1.0846841387668535</v>
      </c>
      <c r="J13" s="108"/>
    </row>
    <row r="14" spans="1:10" ht="12.75">
      <c r="A14" s="12" t="s">
        <v>17</v>
      </c>
      <c r="B14" s="21">
        <v>2886</v>
      </c>
      <c r="C14" s="14">
        <f>B14/'2019'!B14</f>
        <v>1.1905940594059405</v>
      </c>
      <c r="D14" s="21">
        <v>2987</v>
      </c>
      <c r="E14" s="15">
        <f>D14/'2019'!D14</f>
        <v>1.294755093194625</v>
      </c>
      <c r="F14" s="22">
        <v>67</v>
      </c>
      <c r="G14" s="15">
        <f>F14/'2019'!F14</f>
        <v>0.788235294117647</v>
      </c>
      <c r="H14" s="17">
        <f t="shared" si="0"/>
        <v>3054</v>
      </c>
      <c r="I14" s="14">
        <f>H14/'2019'!H14</f>
        <v>1.2767558528428093</v>
      </c>
      <c r="J14" s="23">
        <v>2864</v>
      </c>
    </row>
    <row r="15" spans="1:10" ht="12.75">
      <c r="A15" s="12" t="s">
        <v>18</v>
      </c>
      <c r="B15" s="21">
        <v>3133</v>
      </c>
      <c r="C15" s="14">
        <f>B15/'2019'!B15</f>
        <v>1.5260594252313688</v>
      </c>
      <c r="D15" s="21">
        <v>3105</v>
      </c>
      <c r="E15" s="24">
        <f>D15/'2019'!D15</f>
        <v>1.5658093797276853</v>
      </c>
      <c r="F15" s="22">
        <v>47</v>
      </c>
      <c r="G15" s="24">
        <f>F15/'2019'!F15</f>
        <v>0.7230769230769231</v>
      </c>
      <c r="H15" s="17">
        <f t="shared" si="0"/>
        <v>3152</v>
      </c>
      <c r="I15" s="25">
        <f>H15/'2019'!H15</f>
        <v>1.5390625</v>
      </c>
      <c r="J15" s="23">
        <v>2845</v>
      </c>
    </row>
    <row r="16" spans="1:10" ht="12.75">
      <c r="A16" s="12" t="s">
        <v>19</v>
      </c>
      <c r="B16" s="21">
        <v>3317</v>
      </c>
      <c r="C16" s="14">
        <f>B16/'2019'!B16</f>
        <v>1.2569154982948085</v>
      </c>
      <c r="D16" s="21">
        <v>3144</v>
      </c>
      <c r="E16" s="24">
        <f>D16/'2019'!D16</f>
        <v>1.1383055756698044</v>
      </c>
      <c r="F16" s="22">
        <v>52</v>
      </c>
      <c r="G16" s="24">
        <f>F16/'2019'!F16</f>
        <v>0.37410071942446044</v>
      </c>
      <c r="H16" s="17">
        <f t="shared" si="0"/>
        <v>3196</v>
      </c>
      <c r="I16" s="25">
        <f>H16/'2019'!H16</f>
        <v>1.1016890727335402</v>
      </c>
      <c r="J16" s="23">
        <v>2966</v>
      </c>
    </row>
    <row r="17" spans="1:10" ht="12.75">
      <c r="A17" s="12" t="s">
        <v>20</v>
      </c>
      <c r="B17" s="21">
        <f>SUM(B14:B16)</f>
        <v>9336</v>
      </c>
      <c r="C17" s="14">
        <f>B17/'2019'!B17</f>
        <v>1.3119730185497471</v>
      </c>
      <c r="D17" s="21">
        <f>SUM(D14:D16)</f>
        <v>9236</v>
      </c>
      <c r="E17" s="24">
        <f>D17/'2019'!D17</f>
        <v>1.309699376063528</v>
      </c>
      <c r="F17" s="22">
        <f>SUM(F14:F16)</f>
        <v>166</v>
      </c>
      <c r="G17" s="24">
        <f>F17/'2019'!F17</f>
        <v>0.5743944636678201</v>
      </c>
      <c r="H17" s="26">
        <f t="shared" si="0"/>
        <v>9402</v>
      </c>
      <c r="I17" s="25">
        <f>H17/'2019'!H17</f>
        <v>1.2807519411524315</v>
      </c>
      <c r="J17" s="108"/>
    </row>
    <row r="18" spans="1:10" ht="12.75">
      <c r="A18" s="12" t="s">
        <v>21</v>
      </c>
      <c r="B18" s="21">
        <v>3159</v>
      </c>
      <c r="C18" s="14">
        <f>B18/'2019'!B18</f>
        <v>1.2753330641905531</v>
      </c>
      <c r="D18" s="21">
        <v>3120</v>
      </c>
      <c r="E18" s="24">
        <f>D18/'2019'!D18</f>
        <v>1.471698113207547</v>
      </c>
      <c r="F18" s="22">
        <v>58</v>
      </c>
      <c r="G18" s="24">
        <f>F18/'2019'!F18</f>
        <v>1.1153846153846154</v>
      </c>
      <c r="H18" s="17">
        <f t="shared" si="0"/>
        <v>3178</v>
      </c>
      <c r="I18" s="25">
        <f>H18/'2019'!H18</f>
        <v>1.4631675874769798</v>
      </c>
      <c r="J18" s="23">
        <v>2947</v>
      </c>
    </row>
    <row r="19" spans="1:10" ht="12.75">
      <c r="A19" s="12" t="s">
        <v>22</v>
      </c>
      <c r="B19" s="21">
        <v>2995</v>
      </c>
      <c r="C19" s="25">
        <f>B19/'2019'!B19</f>
        <v>1.698808848553602</v>
      </c>
      <c r="D19" s="21">
        <v>2686</v>
      </c>
      <c r="E19" s="24">
        <f>D19/'2019'!D19</f>
        <v>1.1895482728077944</v>
      </c>
      <c r="F19" s="22">
        <v>80</v>
      </c>
      <c r="G19" s="24">
        <f>F19/'2019'!F19</f>
        <v>1.3114754098360655</v>
      </c>
      <c r="H19" s="17">
        <f t="shared" si="0"/>
        <v>2766</v>
      </c>
      <c r="I19" s="25">
        <f>H19/'2019'!H19</f>
        <v>1.1927554980595083</v>
      </c>
      <c r="J19" s="23">
        <v>3176</v>
      </c>
    </row>
    <row r="20" spans="1:10" ht="12.75">
      <c r="A20" s="12" t="s">
        <v>23</v>
      </c>
      <c r="B20" s="21">
        <v>2552</v>
      </c>
      <c r="C20" s="25">
        <f>B20/'2019'!B20</f>
        <v>1.2491434165442976</v>
      </c>
      <c r="D20" s="21">
        <v>2681</v>
      </c>
      <c r="E20" s="24">
        <f>D20/'2019'!D20</f>
        <v>1.3699540112416966</v>
      </c>
      <c r="F20" s="22">
        <v>90</v>
      </c>
      <c r="G20" s="24">
        <f>F20/'2019'!F20</f>
        <v>1.2328767123287672</v>
      </c>
      <c r="H20" s="17">
        <f t="shared" si="0"/>
        <v>2771</v>
      </c>
      <c r="I20" s="25">
        <f>H20/'2019'!H20</f>
        <v>1.3650246305418718</v>
      </c>
      <c r="J20" s="23">
        <v>2957</v>
      </c>
    </row>
    <row r="21" spans="1:10" ht="12.75">
      <c r="A21" s="12" t="s">
        <v>24</v>
      </c>
      <c r="B21" s="21">
        <f>SUM(B18:B20)</f>
        <v>8706</v>
      </c>
      <c r="C21" s="25">
        <f>B21/'2019'!B21</f>
        <v>1.3856438007321343</v>
      </c>
      <c r="D21" s="21">
        <f>SUM(D18:D20)</f>
        <v>8487</v>
      </c>
      <c r="E21" s="24">
        <f>D21/'2019'!D21</f>
        <v>1.3397000789265983</v>
      </c>
      <c r="F21" s="22">
        <f>SUM(F18:F20)</f>
        <v>228</v>
      </c>
      <c r="G21" s="24">
        <f>F21/'2019'!F21</f>
        <v>1.2258064516129032</v>
      </c>
      <c r="H21" s="22">
        <f t="shared" si="0"/>
        <v>8715</v>
      </c>
      <c r="I21" s="27">
        <f>H21/'2019'!H21</f>
        <v>1.33645146449931</v>
      </c>
      <c r="J21" s="108"/>
    </row>
    <row r="22" spans="1:10" ht="12.75">
      <c r="A22" s="12" t="s">
        <v>25</v>
      </c>
      <c r="B22" s="21">
        <f>SUM(B21,B17)</f>
        <v>18042</v>
      </c>
      <c r="C22" s="25">
        <f>B22/'2019'!B22</f>
        <v>1.3465183968952907</v>
      </c>
      <c r="D22" s="21">
        <f>SUM(D21,D17)</f>
        <v>17723</v>
      </c>
      <c r="E22" s="24">
        <f>D22/'2019'!D22</f>
        <v>1.3238963173227758</v>
      </c>
      <c r="F22" s="22">
        <f>SUM(F21,F17)</f>
        <v>394</v>
      </c>
      <c r="G22" s="24">
        <f>F22/'2019'!F22</f>
        <v>0.8294736842105264</v>
      </c>
      <c r="H22" s="22">
        <f t="shared" si="0"/>
        <v>18117</v>
      </c>
      <c r="I22" s="27">
        <f>H22/'2019'!H22</f>
        <v>1.306954263454047</v>
      </c>
      <c r="J22" s="108"/>
    </row>
    <row r="23" spans="1:10" ht="13.5" thickBot="1">
      <c r="A23" s="28" t="s">
        <v>53</v>
      </c>
      <c r="B23" s="29">
        <f>SUM(B13,B22)</f>
        <v>31541</v>
      </c>
      <c r="C23" s="30">
        <f>B23/'2019'!B23</f>
        <v>1.170309079440466</v>
      </c>
      <c r="D23" s="29">
        <f>SUM(D13,D22)</f>
        <v>30549</v>
      </c>
      <c r="E23" s="31">
        <f>D23/'2019'!D23</f>
        <v>1.1738328530259365</v>
      </c>
      <c r="F23" s="32">
        <f>SUM(F13,F22)</f>
        <v>1888</v>
      </c>
      <c r="G23" s="31">
        <f>F23/'2019'!F23</f>
        <v>1.8171318575553417</v>
      </c>
      <c r="H23" s="32">
        <f t="shared" si="0"/>
        <v>32437</v>
      </c>
      <c r="I23" s="33">
        <f>H23/'2019'!H23</f>
        <v>1.1985294117647058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50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48</v>
      </c>
      <c r="B4" s="7">
        <v>28918</v>
      </c>
      <c r="C4" s="8">
        <v>1.0429169070975188</v>
      </c>
      <c r="D4" s="7">
        <v>26843</v>
      </c>
      <c r="E4" s="9">
        <v>0.9753288278468134</v>
      </c>
      <c r="F4" s="10">
        <v>1243</v>
      </c>
      <c r="G4" s="9">
        <v>0.781269641734758</v>
      </c>
      <c r="H4" s="35">
        <v>28086</v>
      </c>
      <c r="I4" s="36">
        <v>0.9647236629684334</v>
      </c>
      <c r="J4" s="11"/>
    </row>
    <row r="5" spans="1:10" ht="12.75">
      <c r="A5" s="12" t="s">
        <v>8</v>
      </c>
      <c r="B5" s="13">
        <v>2053</v>
      </c>
      <c r="C5" s="14">
        <f>B5/'2018'!B5</f>
        <v>0.7788315629742033</v>
      </c>
      <c r="D5" s="13">
        <v>1824</v>
      </c>
      <c r="E5" s="15">
        <f>D5/'2018'!D5</f>
        <v>0.87776708373436</v>
      </c>
      <c r="F5" s="16">
        <v>98</v>
      </c>
      <c r="G5" s="15">
        <f>F5/'2018'!F5</f>
        <v>1.5555555555555556</v>
      </c>
      <c r="H5" s="17">
        <f>D5+F5</f>
        <v>1922</v>
      </c>
      <c r="I5" s="14">
        <f>H5/'2018'!H5</f>
        <v>0.897711349836525</v>
      </c>
      <c r="J5" s="18">
        <v>3715</v>
      </c>
    </row>
    <row r="6" spans="1:10" ht="12.75">
      <c r="A6" s="12" t="s">
        <v>9</v>
      </c>
      <c r="B6" s="13">
        <v>2307</v>
      </c>
      <c r="C6" s="14">
        <f>B6/'2018'!B6</f>
        <v>1.0800561797752808</v>
      </c>
      <c r="D6" s="13">
        <v>2223</v>
      </c>
      <c r="E6" s="15">
        <f>D6/'2018'!D6</f>
        <v>1.0291666666666666</v>
      </c>
      <c r="F6" s="16">
        <v>118</v>
      </c>
      <c r="G6" s="15">
        <f>F6/'2018'!F6</f>
        <v>0.9915966386554622</v>
      </c>
      <c r="H6" s="17">
        <f>D6+F6</f>
        <v>2341</v>
      </c>
      <c r="I6" s="14">
        <f>H6/'2018'!H6</f>
        <v>1.0272049144361561</v>
      </c>
      <c r="J6" s="18">
        <v>3681</v>
      </c>
    </row>
    <row r="7" spans="1:10" ht="12.75">
      <c r="A7" s="12" t="s">
        <v>10</v>
      </c>
      <c r="B7" s="13">
        <v>2392</v>
      </c>
      <c r="C7" s="14">
        <f>B7/'2018'!B7</f>
        <v>0.9189396849788706</v>
      </c>
      <c r="D7" s="13">
        <v>2634</v>
      </c>
      <c r="E7" s="15">
        <f>D7/'2018'!D7</f>
        <v>0.9730328777244182</v>
      </c>
      <c r="F7" s="16">
        <v>130</v>
      </c>
      <c r="G7" s="15">
        <f>F7/'2018'!F7</f>
        <v>2.2413793103448274</v>
      </c>
      <c r="H7" s="17">
        <f>D7+F7</f>
        <v>2764</v>
      </c>
      <c r="I7" s="14">
        <f>H7/'2018'!H7</f>
        <v>0.9996383363471971</v>
      </c>
      <c r="J7" s="18">
        <v>3309</v>
      </c>
    </row>
    <row r="8" spans="1:10" ht="12.75">
      <c r="A8" s="12" t="s">
        <v>11</v>
      </c>
      <c r="B8" s="13">
        <f>SUM(B5:B7)</f>
        <v>6752</v>
      </c>
      <c r="C8" s="14">
        <f>B8/'2018'!B8</f>
        <v>0.9155254237288135</v>
      </c>
      <c r="D8" s="13">
        <f>SUM(D5:D7)</f>
        <v>6681</v>
      </c>
      <c r="E8" s="15">
        <f>D8/'2018'!D8</f>
        <v>0.9619870410367171</v>
      </c>
      <c r="F8" s="16">
        <f>SUM(F5:F7)</f>
        <v>346</v>
      </c>
      <c r="G8" s="15">
        <f>F8/'2018'!F8</f>
        <v>1.4416666666666667</v>
      </c>
      <c r="H8" s="19">
        <f>SUM(H5:H7)</f>
        <v>7027</v>
      </c>
      <c r="I8" s="14">
        <f>H8/'2018'!H8</f>
        <v>0.9780097425191371</v>
      </c>
      <c r="J8" s="108"/>
    </row>
    <row r="9" spans="1:10" ht="12.75">
      <c r="A9" s="12" t="s">
        <v>12</v>
      </c>
      <c r="B9" s="13">
        <v>2384</v>
      </c>
      <c r="C9" s="14">
        <f>B9/'2018'!B9</f>
        <v>0.9593561368209256</v>
      </c>
      <c r="D9" s="13">
        <v>1881</v>
      </c>
      <c r="E9" s="15">
        <f>D9/'2018'!D9</f>
        <v>0.8668202764976959</v>
      </c>
      <c r="F9" s="16">
        <v>70</v>
      </c>
      <c r="G9" s="15">
        <f>F9/'2018'!F9</f>
        <v>0.30973451327433627</v>
      </c>
      <c r="H9" s="17">
        <f>D9+F9</f>
        <v>1951</v>
      </c>
      <c r="I9" s="14">
        <f>H9/'2018'!H9</f>
        <v>0.8142737896494157</v>
      </c>
      <c r="J9" s="18">
        <v>3742</v>
      </c>
    </row>
    <row r="10" spans="1:10" ht="12.75">
      <c r="A10" s="12" t="s">
        <v>13</v>
      </c>
      <c r="B10" s="13">
        <v>2468</v>
      </c>
      <c r="C10" s="14">
        <f>B10/'2018'!B10</f>
        <v>0.900401313389274</v>
      </c>
      <c r="D10" s="13">
        <v>1802</v>
      </c>
      <c r="E10" s="15">
        <f>D10/'2018'!D10</f>
        <v>0.7821180555555556</v>
      </c>
      <c r="F10" s="16">
        <v>71</v>
      </c>
      <c r="G10" s="15">
        <f>F10/'2018'!F10</f>
        <v>1.2241379310344827</v>
      </c>
      <c r="H10" s="17">
        <f>D10+F10</f>
        <v>1873</v>
      </c>
      <c r="I10" s="14">
        <f>H10/'2018'!H10</f>
        <v>0.7929720575783235</v>
      </c>
      <c r="J10" s="18">
        <v>4337</v>
      </c>
    </row>
    <row r="11" spans="1:10" ht="12.75">
      <c r="A11" s="12" t="s">
        <v>14</v>
      </c>
      <c r="B11" s="13">
        <v>1948</v>
      </c>
      <c r="C11" s="14">
        <f>B11/'2018'!B11</f>
        <v>0.8389319552110249</v>
      </c>
      <c r="D11" s="13">
        <v>2274</v>
      </c>
      <c r="E11" s="15">
        <f>D11/'2018'!D11</f>
        <v>0.9730423620025674</v>
      </c>
      <c r="F11" s="16">
        <v>77</v>
      </c>
      <c r="G11" s="15">
        <f>F11/'2018'!F11</f>
        <v>0.5238095238095238</v>
      </c>
      <c r="H11" s="17">
        <f>D11+F11</f>
        <v>2351</v>
      </c>
      <c r="I11" s="14">
        <f>H11/'2018'!H11</f>
        <v>0.9464573268921095</v>
      </c>
      <c r="J11" s="18">
        <v>3934</v>
      </c>
    </row>
    <row r="12" spans="1:10" ht="12.75">
      <c r="A12" s="12" t="s">
        <v>15</v>
      </c>
      <c r="B12" s="13">
        <f>SUM(B9:B11)</f>
        <v>6800</v>
      </c>
      <c r="C12" s="14">
        <f>B12/'2018'!B12</f>
        <v>0.9009009009009009</v>
      </c>
      <c r="D12" s="13">
        <f>SUM(D9:D11)</f>
        <v>5957</v>
      </c>
      <c r="E12" s="15">
        <f>D12/'2018'!D12</f>
        <v>0.8746145940390545</v>
      </c>
      <c r="F12" s="20">
        <f>SUM(F9:F11)</f>
        <v>218</v>
      </c>
      <c r="G12" s="15">
        <f>F12/'2018'!F12</f>
        <v>0.505800464037123</v>
      </c>
      <c r="H12" s="19">
        <f>SUM(H9:H11)</f>
        <v>6175</v>
      </c>
      <c r="I12" s="14">
        <f>H12/'2018'!H12</f>
        <v>0.8526650096658381</v>
      </c>
      <c r="J12" s="108"/>
    </row>
    <row r="13" spans="1:10" ht="12.75">
      <c r="A13" s="12" t="s">
        <v>16</v>
      </c>
      <c r="B13" s="13">
        <f>SUM(B5:B7,B9:B11)</f>
        <v>13552</v>
      </c>
      <c r="C13" s="14">
        <f>B13/'2018'!B13</f>
        <v>0.9081283924143939</v>
      </c>
      <c r="D13" s="13">
        <f>SUM(D5:D7,D9:D11)</f>
        <v>12638</v>
      </c>
      <c r="E13" s="15">
        <f>D13/'2018'!D13</f>
        <v>0.9187263739459145</v>
      </c>
      <c r="F13" s="20">
        <f>SUM(F5:F7,F9:F11)</f>
        <v>564</v>
      </c>
      <c r="G13" s="15">
        <f>F13/'2018'!F13</f>
        <v>0.8405365126676602</v>
      </c>
      <c r="H13" s="19">
        <f>SUM(H5:H7,H9:H11)</f>
        <v>13202</v>
      </c>
      <c r="I13" s="14">
        <f>H13/'2018'!H13</f>
        <v>0.9150897622513343</v>
      </c>
      <c r="J13" s="108"/>
    </row>
    <row r="14" spans="1:10" ht="12.75">
      <c r="A14" s="12" t="s">
        <v>17</v>
      </c>
      <c r="B14" s="21">
        <v>2424</v>
      </c>
      <c r="C14" s="14">
        <f>B14/'2018'!B14</f>
        <v>0.9202733485193622</v>
      </c>
      <c r="D14" s="21">
        <v>2307</v>
      </c>
      <c r="E14" s="15">
        <f>D14/'2018'!D14</f>
        <v>0.9451044653830397</v>
      </c>
      <c r="F14" s="22">
        <v>85</v>
      </c>
      <c r="G14" s="15">
        <f>F14/'2018'!F14</f>
        <v>1.3934426229508197</v>
      </c>
      <c r="H14" s="17">
        <f>D14+F14</f>
        <v>2392</v>
      </c>
      <c r="I14" s="14">
        <f>H14/'2018'!H14</f>
        <v>0.95603517186251</v>
      </c>
      <c r="J14" s="23">
        <v>3966</v>
      </c>
    </row>
    <row r="15" spans="1:10" ht="12.75">
      <c r="A15" s="12" t="s">
        <v>18</v>
      </c>
      <c r="B15" s="21">
        <v>2053</v>
      </c>
      <c r="C15" s="14">
        <f>B15/'2018'!B15</f>
        <v>0.8899003034243607</v>
      </c>
      <c r="D15" s="21">
        <v>1983</v>
      </c>
      <c r="E15" s="24">
        <f>D15/'2018'!D15</f>
        <v>0.96826171875</v>
      </c>
      <c r="F15" s="22">
        <v>65</v>
      </c>
      <c r="G15" s="24">
        <f>F15/'2018'!F15</f>
        <v>1.3</v>
      </c>
      <c r="H15" s="17">
        <f>D15+F15</f>
        <v>2048</v>
      </c>
      <c r="I15" s="25">
        <f>H15/'2018'!H15</f>
        <v>0.9761677788369876</v>
      </c>
      <c r="J15" s="23">
        <v>3971</v>
      </c>
    </row>
    <row r="16" spans="1:10" ht="12.75">
      <c r="A16" s="12" t="s">
        <v>19</v>
      </c>
      <c r="B16" s="21">
        <v>2639</v>
      </c>
      <c r="C16" s="14">
        <f>B16/'2018'!B16</f>
        <v>1.015390534821085</v>
      </c>
      <c r="D16" s="21">
        <v>2762</v>
      </c>
      <c r="E16" s="24">
        <f>D16/'2018'!D16</f>
        <v>1.2172763331864258</v>
      </c>
      <c r="F16" s="22">
        <v>139</v>
      </c>
      <c r="G16" s="24">
        <f>F16/'2018'!F16</f>
        <v>1.3365384615384615</v>
      </c>
      <c r="H16" s="17">
        <f>D16+F16</f>
        <v>2901</v>
      </c>
      <c r="I16" s="25">
        <f>H16/'2018'!H16</f>
        <v>1.222503160556258</v>
      </c>
      <c r="J16" s="23">
        <v>3709</v>
      </c>
    </row>
    <row r="17" spans="1:10" ht="12.75">
      <c r="A17" s="12" t="s">
        <v>20</v>
      </c>
      <c r="B17" s="21">
        <f>SUM(B14:B16)</f>
        <v>7116</v>
      </c>
      <c r="C17" s="14">
        <f>B17/'2018'!B17</f>
        <v>0.9437665782493369</v>
      </c>
      <c r="D17" s="21">
        <f>SUM(D14:D16)</f>
        <v>7052</v>
      </c>
      <c r="E17" s="24">
        <f>D17/'2018'!D17</f>
        <v>1.0435039952648713</v>
      </c>
      <c r="F17" s="22">
        <f>SUM(F14:F16)</f>
        <v>289</v>
      </c>
      <c r="G17" s="24">
        <f>F17/'2018'!F17</f>
        <v>1.344186046511628</v>
      </c>
      <c r="H17" s="26">
        <f>SUM(H14:H16)</f>
        <v>7341</v>
      </c>
      <c r="I17" s="25">
        <f>H17/'2018'!H17</f>
        <v>1.0527749892442277</v>
      </c>
      <c r="J17" s="108"/>
    </row>
    <row r="18" spans="1:10" ht="12.75">
      <c r="A18" s="12" t="s">
        <v>21</v>
      </c>
      <c r="B18" s="21">
        <v>2477</v>
      </c>
      <c r="C18" s="14">
        <f>B18/'2018'!B18</f>
        <v>0.9672003123779773</v>
      </c>
      <c r="D18" s="21">
        <v>2120</v>
      </c>
      <c r="E18" s="24">
        <f>D18/'2018'!D18</f>
        <v>0.8638956805215974</v>
      </c>
      <c r="F18" s="22">
        <v>52</v>
      </c>
      <c r="G18" s="24">
        <f>F18/'2018'!F18</f>
        <v>0.52</v>
      </c>
      <c r="H18" s="17">
        <f>D18+F18</f>
        <v>2172</v>
      </c>
      <c r="I18" s="25">
        <f>H18/'2018'!H18</f>
        <v>0.8504306969459671</v>
      </c>
      <c r="J18" s="23">
        <v>4014</v>
      </c>
    </row>
    <row r="19" spans="1:10" ht="12.75">
      <c r="A19" s="12" t="s">
        <v>22</v>
      </c>
      <c r="B19" s="21">
        <v>1763</v>
      </c>
      <c r="C19" s="25">
        <f>B19/'2018'!B19</f>
        <v>1.1144121365360304</v>
      </c>
      <c r="D19" s="21">
        <v>2258</v>
      </c>
      <c r="E19" s="24">
        <f>D19/'2018'!D19</f>
        <v>1.17911227154047</v>
      </c>
      <c r="F19" s="22">
        <v>61</v>
      </c>
      <c r="G19" s="24">
        <f>F19/'2018'!F19</f>
        <v>0.4326241134751773</v>
      </c>
      <c r="H19" s="17">
        <f>D19+F19</f>
        <v>2319</v>
      </c>
      <c r="I19" s="25">
        <f>H19/'2018'!H19</f>
        <v>1.1279182879377432</v>
      </c>
      <c r="J19" s="23">
        <v>3458</v>
      </c>
    </row>
    <row r="20" spans="1:10" ht="12.75">
      <c r="A20" s="12" t="s">
        <v>23</v>
      </c>
      <c r="B20" s="21">
        <v>2043</v>
      </c>
      <c r="C20" s="25">
        <f>B20/'2018'!B20</f>
        <v>0.8836505190311419</v>
      </c>
      <c r="D20" s="21">
        <v>1957</v>
      </c>
      <c r="E20" s="24">
        <f>D20/'2018'!D20</f>
        <v>0.9984693877551021</v>
      </c>
      <c r="F20" s="22">
        <v>73</v>
      </c>
      <c r="G20" s="24">
        <f>F20/'2018'!F20</f>
        <v>0.6293103448275862</v>
      </c>
      <c r="H20" s="17">
        <f>D20+F20</f>
        <v>2030</v>
      </c>
      <c r="I20" s="25">
        <f>H20/'2018'!H20</f>
        <v>0.9778420038535646</v>
      </c>
      <c r="J20" s="23">
        <v>3471</v>
      </c>
    </row>
    <row r="21" spans="1:10" ht="12.75">
      <c r="A21" s="12" t="s">
        <v>24</v>
      </c>
      <c r="B21" s="21">
        <f>SUM(B18:B20)</f>
        <v>6283</v>
      </c>
      <c r="C21" s="25">
        <f>B21/'2018'!B21</f>
        <v>0.9733539891556933</v>
      </c>
      <c r="D21" s="21">
        <f>SUM(D18:D20)</f>
        <v>6335</v>
      </c>
      <c r="E21" s="24">
        <f>D21/'2018'!D21</f>
        <v>1.0009480170643072</v>
      </c>
      <c r="F21" s="22">
        <f>SUM(F18:F20)</f>
        <v>186</v>
      </c>
      <c r="G21" s="24">
        <f>F21/'2018'!F21</f>
        <v>0.5210084033613446</v>
      </c>
      <c r="H21" s="22">
        <f>SUM(H18:H20)</f>
        <v>6521</v>
      </c>
      <c r="I21" s="27">
        <f>H21/'2018'!H21</f>
        <v>0.9753215674543823</v>
      </c>
      <c r="J21" s="108"/>
    </row>
    <row r="22" spans="1:10" ht="12.75">
      <c r="A22" s="12" t="s">
        <v>25</v>
      </c>
      <c r="B22" s="21">
        <f>SUM(B21,B17)</f>
        <v>13399</v>
      </c>
      <c r="C22" s="25">
        <f>B22/'2018'!B22</f>
        <v>0.9574133619149696</v>
      </c>
      <c r="D22" s="21">
        <f>SUM(D21,D17)</f>
        <v>13387</v>
      </c>
      <c r="E22" s="24">
        <f>D22/'2018'!D22</f>
        <v>1.0229235118820204</v>
      </c>
      <c r="F22" s="22">
        <f>SUM(F21,F17)</f>
        <v>475</v>
      </c>
      <c r="G22" s="24">
        <f>F22/'2018'!F22</f>
        <v>0.8304195804195804</v>
      </c>
      <c r="H22" s="22">
        <f>SUM(H21,H17)</f>
        <v>13862</v>
      </c>
      <c r="I22" s="27">
        <f>H22/'2018'!H22</f>
        <v>1.0148619957537155</v>
      </c>
      <c r="J22" s="108"/>
    </row>
    <row r="23" spans="1:10" ht="13.5" thickBot="1">
      <c r="A23" s="28" t="s">
        <v>49</v>
      </c>
      <c r="B23" s="29">
        <f>SUM(B13,B22)</f>
        <v>26951</v>
      </c>
      <c r="C23" s="30">
        <f>B23/'2018'!B23</f>
        <v>0.9319800816100698</v>
      </c>
      <c r="D23" s="29">
        <f>SUM(D13,D22)</f>
        <v>26025</v>
      </c>
      <c r="E23" s="31">
        <f>D23/'2018'!D23</f>
        <v>0.9695265059792124</v>
      </c>
      <c r="F23" s="32">
        <f>SUM(F13,F22)</f>
        <v>1039</v>
      </c>
      <c r="G23" s="31">
        <f>F23/'2018'!F23</f>
        <v>0.8358809332260659</v>
      </c>
      <c r="H23" s="32">
        <f>SUM(H13,H22)</f>
        <v>27064</v>
      </c>
      <c r="I23" s="33">
        <f>H23/'2018'!H23</f>
        <v>0.9636117638681193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44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42</v>
      </c>
      <c r="B4" s="7">
        <v>27728</v>
      </c>
      <c r="C4" s="8">
        <v>0.922790202342918</v>
      </c>
      <c r="D4" s="7">
        <v>27522</v>
      </c>
      <c r="E4" s="9">
        <v>0.9723026920087614</v>
      </c>
      <c r="F4" s="10">
        <v>1591</v>
      </c>
      <c r="G4" s="9">
        <v>0.8426906779661016</v>
      </c>
      <c r="H4" s="35">
        <v>29113</v>
      </c>
      <c r="I4" s="36">
        <v>0.9641981850698814</v>
      </c>
      <c r="J4" s="11"/>
    </row>
    <row r="5" spans="1:10" ht="12.75">
      <c r="A5" s="12" t="s">
        <v>8</v>
      </c>
      <c r="B5" s="13">
        <v>2636</v>
      </c>
      <c r="C5" s="14">
        <f>B5/'2017'!B5</f>
        <v>0.9741315594974131</v>
      </c>
      <c r="D5" s="13">
        <v>2078</v>
      </c>
      <c r="E5" s="15">
        <f>D5/'2017'!D5</f>
        <v>0.938572719060524</v>
      </c>
      <c r="F5" s="16">
        <v>63</v>
      </c>
      <c r="G5" s="15">
        <f>F5/'2017'!F5</f>
        <v>0.18694362017804153</v>
      </c>
      <c r="H5" s="17">
        <f>D5+F5</f>
        <v>2141</v>
      </c>
      <c r="I5" s="14">
        <f>H5/'2017'!H5</f>
        <v>0.8392787142297138</v>
      </c>
      <c r="J5" s="18">
        <v>3247</v>
      </c>
    </row>
    <row r="6" spans="1:10" ht="12.75">
      <c r="A6" s="12" t="s">
        <v>9</v>
      </c>
      <c r="B6" s="13">
        <v>2136</v>
      </c>
      <c r="C6" s="14">
        <f>B6/'2017'!B6</f>
        <v>0.9352014010507881</v>
      </c>
      <c r="D6" s="13">
        <v>2160</v>
      </c>
      <c r="E6" s="15">
        <f>D6/'2017'!D6</f>
        <v>0.916030534351145</v>
      </c>
      <c r="F6" s="16">
        <v>119</v>
      </c>
      <c r="G6" s="15">
        <f>F6/'2017'!F6</f>
        <v>2.7674418604651163</v>
      </c>
      <c r="H6" s="17">
        <f>D6+F6</f>
        <v>2279</v>
      </c>
      <c r="I6" s="14">
        <f>H6/'2017'!H6</f>
        <v>0.9491878384006663</v>
      </c>
      <c r="J6" s="18">
        <v>3104</v>
      </c>
    </row>
    <row r="7" spans="1:10" ht="12.75">
      <c r="A7" s="12" t="s">
        <v>10</v>
      </c>
      <c r="B7" s="13">
        <v>2603</v>
      </c>
      <c r="C7" s="14">
        <f>B7/'2017'!B7</f>
        <v>0.850375694217576</v>
      </c>
      <c r="D7" s="13">
        <v>2707</v>
      </c>
      <c r="E7" s="15">
        <f>D7/'2017'!D7</f>
        <v>0.9114478114478114</v>
      </c>
      <c r="F7" s="16">
        <v>58</v>
      </c>
      <c r="G7" s="15">
        <f>F7/'2017'!F7</f>
        <v>0.32954545454545453</v>
      </c>
      <c r="H7" s="17">
        <f>D7+F7</f>
        <v>2765</v>
      </c>
      <c r="I7" s="14">
        <f>H7/'2017'!H7</f>
        <v>0.878893833439288</v>
      </c>
      <c r="J7" s="18">
        <v>2942</v>
      </c>
    </row>
    <row r="8" spans="1:10" ht="12.75">
      <c r="A8" s="12" t="s">
        <v>11</v>
      </c>
      <c r="B8" s="13">
        <f>SUM(B5:B7)</f>
        <v>7375</v>
      </c>
      <c r="C8" s="14">
        <f>B8/'2017'!B8</f>
        <v>0.9160352751211029</v>
      </c>
      <c r="D8" s="13">
        <f>SUM(D5:D7)</f>
        <v>6945</v>
      </c>
      <c r="E8" s="15">
        <f>D8/'2017'!D8</f>
        <v>0.9208432776451869</v>
      </c>
      <c r="F8" s="16">
        <f>SUM(F5:F7)</f>
        <v>240</v>
      </c>
      <c r="G8" s="15">
        <f>F8/'2017'!F8</f>
        <v>0.4316546762589928</v>
      </c>
      <c r="H8" s="19">
        <f>SUM(H5:H7)</f>
        <v>7185</v>
      </c>
      <c r="I8" s="14">
        <f>H8/'2017'!H8</f>
        <v>0.8872561126204</v>
      </c>
      <c r="J8" s="108"/>
    </row>
    <row r="9" spans="1:10" ht="12.75">
      <c r="A9" s="12" t="s">
        <v>12</v>
      </c>
      <c r="B9" s="13">
        <v>2485</v>
      </c>
      <c r="C9" s="14">
        <f>B9/'2017'!B9</f>
        <v>1.0109845402766477</v>
      </c>
      <c r="D9" s="13">
        <v>2170</v>
      </c>
      <c r="E9" s="15">
        <f>D9/'2017'!D9</f>
        <v>0.9480122324159022</v>
      </c>
      <c r="F9" s="16">
        <v>226</v>
      </c>
      <c r="G9" s="15">
        <f>F9/'2017'!F9</f>
        <v>1.6496350364963503</v>
      </c>
      <c r="H9" s="17">
        <f>D9+F9</f>
        <v>2396</v>
      </c>
      <c r="I9" s="14">
        <f>H9/'2017'!H9</f>
        <v>0.9876339653751031</v>
      </c>
      <c r="J9" s="18">
        <v>3031</v>
      </c>
    </row>
    <row r="10" spans="1:10" ht="12.75">
      <c r="A10" s="12" t="s">
        <v>13</v>
      </c>
      <c r="B10" s="13">
        <v>2741</v>
      </c>
      <c r="C10" s="14">
        <f>B10/'2017'!B10</f>
        <v>1.0497893527384143</v>
      </c>
      <c r="D10" s="13">
        <v>2304</v>
      </c>
      <c r="E10" s="15">
        <f>D10/'2017'!D10</f>
        <v>1.080168776371308</v>
      </c>
      <c r="F10" s="16">
        <v>58</v>
      </c>
      <c r="G10" s="15">
        <f>F10/'2017'!F10</f>
        <v>0.48333333333333334</v>
      </c>
      <c r="H10" s="17">
        <f>D10+F10</f>
        <v>2362</v>
      </c>
      <c r="I10" s="14">
        <f>H10/'2017'!H10</f>
        <v>1.0483799378606302</v>
      </c>
      <c r="J10" s="18">
        <v>3410</v>
      </c>
    </row>
    <row r="11" spans="1:10" ht="12.75">
      <c r="A11" s="12" t="s">
        <v>14</v>
      </c>
      <c r="B11" s="13">
        <v>2322</v>
      </c>
      <c r="C11" s="14">
        <f>B11/'2017'!B11</f>
        <v>1.2233930453108535</v>
      </c>
      <c r="D11" s="13">
        <v>2337</v>
      </c>
      <c r="E11" s="15">
        <f>D11/'2017'!D11</f>
        <v>0.9430992736077481</v>
      </c>
      <c r="F11" s="16">
        <v>147</v>
      </c>
      <c r="G11" s="15">
        <f>F11/'2017'!F11</f>
        <v>0.8546511627906976</v>
      </c>
      <c r="H11" s="17">
        <f>D11+F11</f>
        <v>2484</v>
      </c>
      <c r="I11" s="14">
        <f>H11/'2017'!H11</f>
        <v>0.9373584905660377</v>
      </c>
      <c r="J11" s="18">
        <v>3248</v>
      </c>
    </row>
    <row r="12" spans="1:10" ht="12.75">
      <c r="A12" s="12" t="s">
        <v>15</v>
      </c>
      <c r="B12" s="13">
        <f>SUM(B9:B11)</f>
        <v>7548</v>
      </c>
      <c r="C12" s="14">
        <f>B12/'2017'!B12</f>
        <v>1.0833931390842544</v>
      </c>
      <c r="D12" s="13">
        <f>SUM(D9:D11)</f>
        <v>6811</v>
      </c>
      <c r="E12" s="15">
        <f>D12/'2017'!D12</f>
        <v>0.9871014492753624</v>
      </c>
      <c r="F12" s="20">
        <f>SUM(F9:F11)</f>
        <v>431</v>
      </c>
      <c r="G12" s="15">
        <f>F12/'2017'!F12</f>
        <v>1.0046620046620047</v>
      </c>
      <c r="H12" s="19">
        <f>SUM(H9:H11)</f>
        <v>7242</v>
      </c>
      <c r="I12" s="14">
        <f>H12/'2017'!H12</f>
        <v>0.9881293491608678</v>
      </c>
      <c r="J12" s="108"/>
    </row>
    <row r="13" spans="1:10" ht="12.75">
      <c r="A13" s="12" t="s">
        <v>16</v>
      </c>
      <c r="B13" s="13">
        <f>SUM(B5:B7,B9:B11)</f>
        <v>14923</v>
      </c>
      <c r="C13" s="14">
        <f>B13/'2017'!B13</f>
        <v>0.9936742575575975</v>
      </c>
      <c r="D13" s="13">
        <f>SUM(D5:D7,D9:D11)</f>
        <v>13756</v>
      </c>
      <c r="E13" s="15">
        <f>D13/'2017'!D13</f>
        <v>0.9524996537875641</v>
      </c>
      <c r="F13" s="20">
        <f>SUM(F5:F7,F9:F11)</f>
        <v>671</v>
      </c>
      <c r="G13" s="15">
        <f>F13/'2017'!F13</f>
        <v>0.6812182741116751</v>
      </c>
      <c r="H13" s="19">
        <f>SUM(H5:H7,H9:H11)</f>
        <v>14427</v>
      </c>
      <c r="I13" s="14">
        <f>H13/'2017'!H13</f>
        <v>0.9351785830038245</v>
      </c>
      <c r="J13" s="108"/>
    </row>
    <row r="14" spans="1:10" ht="12.75">
      <c r="A14" s="12" t="s">
        <v>17</v>
      </c>
      <c r="B14" s="21">
        <v>2634</v>
      </c>
      <c r="C14" s="14">
        <f>B14/'2017'!B14</f>
        <v>1.0663967611336032</v>
      </c>
      <c r="D14" s="21">
        <v>2441</v>
      </c>
      <c r="E14" s="15">
        <f>D14/'2017'!D14</f>
        <v>0.9910678034916768</v>
      </c>
      <c r="F14" s="22">
        <v>61</v>
      </c>
      <c r="G14" s="15">
        <f>F14/'2017'!F14</f>
        <v>0.6853932584269663</v>
      </c>
      <c r="H14" s="17">
        <f>D14+F14</f>
        <v>2502</v>
      </c>
      <c r="I14" s="14">
        <f>H14/'2017'!H14</f>
        <v>0.9804075235109718</v>
      </c>
      <c r="J14" s="23">
        <v>3380</v>
      </c>
    </row>
    <row r="15" spans="1:10" ht="12.75">
      <c r="A15" s="12" t="s">
        <v>18</v>
      </c>
      <c r="B15" s="21">
        <v>2307</v>
      </c>
      <c r="C15" s="14">
        <f>B15/'2017'!B15</f>
        <v>0.8983644859813084</v>
      </c>
      <c r="D15" s="21">
        <v>2048</v>
      </c>
      <c r="E15" s="24">
        <f>D15/'2017'!D15</f>
        <v>0.9761677788369876</v>
      </c>
      <c r="F15" s="22">
        <v>50</v>
      </c>
      <c r="G15" s="24">
        <f>F15/'2017'!F15</f>
        <v>0.6493506493506493</v>
      </c>
      <c r="H15" s="17">
        <f>D15+F15</f>
        <v>2098</v>
      </c>
      <c r="I15" s="25">
        <f>H15/'2017'!H15</f>
        <v>0.9645977011494253</v>
      </c>
      <c r="J15" s="23">
        <v>3589</v>
      </c>
    </row>
    <row r="16" spans="1:10" ht="12.75">
      <c r="A16" s="12" t="s">
        <v>19</v>
      </c>
      <c r="B16" s="21">
        <v>2599</v>
      </c>
      <c r="C16" s="14">
        <f>B16/'2017'!B16</f>
        <v>1.108315565031983</v>
      </c>
      <c r="D16" s="21">
        <v>2269</v>
      </c>
      <c r="E16" s="24">
        <f>D16/'2017'!D16</f>
        <v>0.9618482407799915</v>
      </c>
      <c r="F16" s="22">
        <v>104</v>
      </c>
      <c r="G16" s="24">
        <f>F16/'2017'!F16</f>
        <v>1.2530120481927711</v>
      </c>
      <c r="H16" s="17">
        <f>D16+F16</f>
        <v>2373</v>
      </c>
      <c r="I16" s="25">
        <f>H16/'2017'!H16</f>
        <v>0.9717444717444718</v>
      </c>
      <c r="J16" s="23">
        <v>3815</v>
      </c>
    </row>
    <row r="17" spans="1:10" ht="12.75">
      <c r="A17" s="12" t="s">
        <v>20</v>
      </c>
      <c r="B17" s="21">
        <f>SUM(B14:B16)</f>
        <v>7540</v>
      </c>
      <c r="C17" s="14">
        <f>B17/'2017'!B17</f>
        <v>1.0212650684003792</v>
      </c>
      <c r="D17" s="21">
        <f>SUM(D14:D16)</f>
        <v>6758</v>
      </c>
      <c r="E17" s="24">
        <f>D17/'2017'!D17</f>
        <v>0.9765895953757225</v>
      </c>
      <c r="F17" s="22">
        <f>SUM(F14:F16)</f>
        <v>215</v>
      </c>
      <c r="G17" s="24">
        <f>F17/'2017'!F17</f>
        <v>0.8634538152610441</v>
      </c>
      <c r="H17" s="26">
        <f>SUM(H14:H16)</f>
        <v>6973</v>
      </c>
      <c r="I17" s="25">
        <f>H17/'2017'!H17</f>
        <v>0.9726600641651555</v>
      </c>
      <c r="J17" s="108"/>
    </row>
    <row r="18" spans="1:10" ht="12.75">
      <c r="A18" s="12" t="s">
        <v>21</v>
      </c>
      <c r="B18" s="21">
        <v>2561</v>
      </c>
      <c r="C18" s="14">
        <f>B18/'2017'!B18</f>
        <v>1.1961700140121438</v>
      </c>
      <c r="D18" s="21">
        <v>2454</v>
      </c>
      <c r="E18" s="24">
        <f>D18/'2017'!D18</f>
        <v>1.1256880733944954</v>
      </c>
      <c r="F18" s="22">
        <v>100</v>
      </c>
      <c r="G18" s="24">
        <f>F18/'2017'!F18</f>
        <v>0.9009009009009009</v>
      </c>
      <c r="H18" s="17">
        <f>D18+F18</f>
        <v>2554</v>
      </c>
      <c r="I18" s="25">
        <f>H18/'2017'!H18</f>
        <v>1.114797031863815</v>
      </c>
      <c r="J18" s="23">
        <v>3822</v>
      </c>
    </row>
    <row r="19" spans="1:10" ht="12.75">
      <c r="A19" s="12" t="s">
        <v>22</v>
      </c>
      <c r="B19" s="21">
        <v>1582</v>
      </c>
      <c r="C19" s="25">
        <f>B19/'2017'!B19</f>
        <v>0.8414893617021276</v>
      </c>
      <c r="D19" s="21">
        <v>1915</v>
      </c>
      <c r="E19" s="24">
        <f>D19/'2017'!D19</f>
        <v>0.9045819555975437</v>
      </c>
      <c r="F19" s="22">
        <v>141</v>
      </c>
      <c r="G19" s="24">
        <f>F19/'2017'!F19</f>
        <v>1.1370967741935485</v>
      </c>
      <c r="H19" s="17">
        <f>D19+F19</f>
        <v>2056</v>
      </c>
      <c r="I19" s="25">
        <f>H19/'2017'!H19</f>
        <v>0.9174475680499777</v>
      </c>
      <c r="J19" s="23">
        <v>3348</v>
      </c>
    </row>
    <row r="20" spans="1:10" ht="12.75">
      <c r="A20" s="12" t="s">
        <v>23</v>
      </c>
      <c r="B20" s="21">
        <v>2312</v>
      </c>
      <c r="C20" s="25">
        <f>B20/'2017'!B20</f>
        <v>1.770290964777948</v>
      </c>
      <c r="D20" s="21">
        <v>1960</v>
      </c>
      <c r="E20" s="24">
        <f>D20/'2017'!D20</f>
        <v>1.0520665593129361</v>
      </c>
      <c r="F20" s="22">
        <v>116</v>
      </c>
      <c r="G20" s="24">
        <f>F20/'2017'!F20</f>
        <v>0.9508196721311475</v>
      </c>
      <c r="H20" s="17">
        <f>D20+F20</f>
        <v>2076</v>
      </c>
      <c r="I20" s="25">
        <f>H20/'2017'!H20</f>
        <v>1.0458438287153653</v>
      </c>
      <c r="J20" s="23">
        <v>3584</v>
      </c>
    </row>
    <row r="21" spans="1:10" ht="12.75">
      <c r="A21" s="12" t="s">
        <v>24</v>
      </c>
      <c r="B21" s="21">
        <f>SUM(B18:B20)</f>
        <v>6455</v>
      </c>
      <c r="C21" s="25">
        <f>B21/'2017'!B21</f>
        <v>1.2117514548526376</v>
      </c>
      <c r="D21" s="21">
        <f>SUM(D18:D20)</f>
        <v>6329</v>
      </c>
      <c r="E21" s="24">
        <f>D21/'2017'!D21</f>
        <v>1.027435064935065</v>
      </c>
      <c r="F21" s="22">
        <f>SUM(F18:F20)</f>
        <v>357</v>
      </c>
      <c r="G21" s="24">
        <f>F21/'2017'!F21</f>
        <v>1</v>
      </c>
      <c r="H21" s="22">
        <f>SUM(H18:H20)</f>
        <v>6686</v>
      </c>
      <c r="I21" s="27">
        <f>H21/'2017'!H21</f>
        <v>1.0259321773822312</v>
      </c>
      <c r="J21" s="108"/>
    </row>
    <row r="22" spans="1:10" ht="12.75">
      <c r="A22" s="12" t="s">
        <v>25</v>
      </c>
      <c r="B22" s="21">
        <f>SUM(B21,B17)</f>
        <v>13995</v>
      </c>
      <c r="C22" s="25">
        <f>B22/'2017'!B22</f>
        <v>1.1011014948859166</v>
      </c>
      <c r="D22" s="21">
        <f>SUM(D21,D17)</f>
        <v>13087</v>
      </c>
      <c r="E22" s="24">
        <f>D22/'2017'!D22</f>
        <v>1.0005351681957186</v>
      </c>
      <c r="F22" s="22">
        <f>SUM(F21,F17)</f>
        <v>572</v>
      </c>
      <c r="G22" s="24">
        <f>F22/'2017'!F22</f>
        <v>0.9438943894389439</v>
      </c>
      <c r="H22" s="22">
        <f>SUM(H21,H17)</f>
        <v>13659</v>
      </c>
      <c r="I22" s="27">
        <f>H22/'2017'!H22</f>
        <v>0.9980271810609382</v>
      </c>
      <c r="J22" s="108"/>
    </row>
    <row r="23" spans="1:10" ht="13.5" thickBot="1">
      <c r="A23" s="28" t="s">
        <v>43</v>
      </c>
      <c r="B23" s="29">
        <f>SUM(B13,B22)</f>
        <v>28918</v>
      </c>
      <c r="C23" s="30">
        <f>B23/'2017'!B23</f>
        <v>1.0429169070975188</v>
      </c>
      <c r="D23" s="29">
        <f>SUM(D13,D22)</f>
        <v>26843</v>
      </c>
      <c r="E23" s="31">
        <f>D23/'2017'!D23</f>
        <v>0.9753288278468134</v>
      </c>
      <c r="F23" s="32">
        <f>SUM(F13,F22)</f>
        <v>1243</v>
      </c>
      <c r="G23" s="31">
        <f>F23/'2017'!F23</f>
        <v>0.781269641734758</v>
      </c>
      <c r="H23" s="32">
        <f>SUM(H13,H22)</f>
        <v>28086</v>
      </c>
      <c r="I23" s="33">
        <f>H23/'2017'!H23</f>
        <v>0.9647236629684334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45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46</v>
      </c>
      <c r="B4" s="7">
        <v>30048</v>
      </c>
      <c r="C4" s="8">
        <v>0.9715154062530311</v>
      </c>
      <c r="D4" s="7">
        <v>28306</v>
      </c>
      <c r="E4" s="9">
        <v>0.9779574350469873</v>
      </c>
      <c r="F4" s="10">
        <v>1888</v>
      </c>
      <c r="G4" s="9">
        <v>0.8724584103512015</v>
      </c>
      <c r="H4" s="35">
        <v>30194</v>
      </c>
      <c r="I4" s="36">
        <v>0.9706184904204707</v>
      </c>
      <c r="J4" s="11"/>
    </row>
    <row r="5" spans="1:10" ht="12.75">
      <c r="A5" s="12" t="s">
        <v>8</v>
      </c>
      <c r="B5" s="13">
        <v>2706</v>
      </c>
      <c r="C5" s="14" t="e">
        <f>B5/#REF!</f>
        <v>#REF!</v>
      </c>
      <c r="D5" s="13">
        <v>2214</v>
      </c>
      <c r="E5" s="15" t="e">
        <f>D5/#REF!</f>
        <v>#REF!</v>
      </c>
      <c r="F5" s="16">
        <v>337</v>
      </c>
      <c r="G5" s="15" t="e">
        <f>F5/#REF!</f>
        <v>#REF!</v>
      </c>
      <c r="H5" s="17">
        <f>D5+F5</f>
        <v>2551</v>
      </c>
      <c r="I5" s="14" t="e">
        <f>H5/#REF!</f>
        <v>#REF!</v>
      </c>
      <c r="J5" s="18">
        <v>4294</v>
      </c>
    </row>
    <row r="6" spans="1:10" ht="12.75">
      <c r="A6" s="12" t="s">
        <v>9</v>
      </c>
      <c r="B6" s="13">
        <v>2284</v>
      </c>
      <c r="C6" s="14" t="e">
        <f>B6/#REF!</f>
        <v>#REF!</v>
      </c>
      <c r="D6" s="13">
        <v>2358</v>
      </c>
      <c r="E6" s="15" t="e">
        <f>D6/#REF!</f>
        <v>#REF!</v>
      </c>
      <c r="F6" s="16">
        <v>43</v>
      </c>
      <c r="G6" s="15" t="e">
        <f>F6/#REF!</f>
        <v>#REF!</v>
      </c>
      <c r="H6" s="17">
        <f>D6+F6</f>
        <v>2401</v>
      </c>
      <c r="I6" s="14" t="e">
        <f>H6/#REF!</f>
        <v>#REF!</v>
      </c>
      <c r="J6" s="18">
        <v>4177</v>
      </c>
    </row>
    <row r="7" spans="1:10" ht="12.75">
      <c r="A7" s="12" t="s">
        <v>10</v>
      </c>
      <c r="B7" s="13">
        <v>3061</v>
      </c>
      <c r="C7" s="14" t="e">
        <f>B7/#REF!</f>
        <v>#REF!</v>
      </c>
      <c r="D7" s="13">
        <v>2970</v>
      </c>
      <c r="E7" s="15" t="e">
        <f>D7/#REF!</f>
        <v>#REF!</v>
      </c>
      <c r="F7" s="16">
        <v>176</v>
      </c>
      <c r="G7" s="15" t="e">
        <f>F7/#REF!</f>
        <v>#REF!</v>
      </c>
      <c r="H7" s="17">
        <f>D7+F7</f>
        <v>3146</v>
      </c>
      <c r="I7" s="14" t="e">
        <f>H7/#REF!</f>
        <v>#REF!</v>
      </c>
      <c r="J7" s="18">
        <v>4092</v>
      </c>
    </row>
    <row r="8" spans="1:10" ht="12.75">
      <c r="A8" s="12" t="s">
        <v>11</v>
      </c>
      <c r="B8" s="13">
        <f>SUM(B5:B7)</f>
        <v>8051</v>
      </c>
      <c r="C8" s="14" t="e">
        <f>B8/#REF!</f>
        <v>#REF!</v>
      </c>
      <c r="D8" s="13">
        <f>SUM(D5:D7)</f>
        <v>7542</v>
      </c>
      <c r="E8" s="15" t="e">
        <f>D8/#REF!</f>
        <v>#REF!</v>
      </c>
      <c r="F8" s="16">
        <f>SUM(F5:F7)</f>
        <v>556</v>
      </c>
      <c r="G8" s="15" t="e">
        <f>F8/#REF!</f>
        <v>#REF!</v>
      </c>
      <c r="H8" s="19">
        <f>SUM(H5:H7)</f>
        <v>8098</v>
      </c>
      <c r="I8" s="14" t="e">
        <f>H8/#REF!</f>
        <v>#REF!</v>
      </c>
      <c r="J8" s="108"/>
    </row>
    <row r="9" spans="1:10" ht="12.75">
      <c r="A9" s="12" t="s">
        <v>12</v>
      </c>
      <c r="B9" s="13">
        <v>2458</v>
      </c>
      <c r="C9" s="14" t="e">
        <f>B9/#REF!</f>
        <v>#REF!</v>
      </c>
      <c r="D9" s="13">
        <v>2289</v>
      </c>
      <c r="E9" s="15" t="e">
        <f>D9/#REF!</f>
        <v>#REF!</v>
      </c>
      <c r="F9" s="16">
        <v>137</v>
      </c>
      <c r="G9" s="15" t="e">
        <f>F9/#REF!</f>
        <v>#REF!</v>
      </c>
      <c r="H9" s="17">
        <f>D9+F9</f>
        <v>2426</v>
      </c>
      <c r="I9" s="14" t="e">
        <f>H9/#REF!</f>
        <v>#REF!</v>
      </c>
      <c r="J9" s="18">
        <v>4124</v>
      </c>
    </row>
    <row r="10" spans="1:10" ht="12.75">
      <c r="A10" s="12" t="s">
        <v>13</v>
      </c>
      <c r="B10" s="13">
        <v>2611</v>
      </c>
      <c r="C10" s="14" t="e">
        <f>B10/#REF!</f>
        <v>#REF!</v>
      </c>
      <c r="D10" s="13">
        <v>2133</v>
      </c>
      <c r="E10" s="15" t="e">
        <f>D10/#REF!</f>
        <v>#REF!</v>
      </c>
      <c r="F10" s="16">
        <v>120</v>
      </c>
      <c r="G10" s="15" t="e">
        <f>F10/#REF!</f>
        <v>#REF!</v>
      </c>
      <c r="H10" s="17">
        <f>D10+F10</f>
        <v>2253</v>
      </c>
      <c r="I10" s="14" t="e">
        <f>H10/#REF!</f>
        <v>#REF!</v>
      </c>
      <c r="J10" s="18">
        <v>4482</v>
      </c>
    </row>
    <row r="11" spans="1:10" ht="12.75">
      <c r="A11" s="12" t="s">
        <v>14</v>
      </c>
      <c r="B11" s="13">
        <v>1898</v>
      </c>
      <c r="C11" s="14" t="e">
        <f>B11/#REF!</f>
        <v>#REF!</v>
      </c>
      <c r="D11" s="13">
        <v>2478</v>
      </c>
      <c r="E11" s="15" t="e">
        <f>D11/#REF!</f>
        <v>#REF!</v>
      </c>
      <c r="F11" s="16">
        <v>172</v>
      </c>
      <c r="G11" s="15" t="e">
        <f>F11/#REF!</f>
        <v>#REF!</v>
      </c>
      <c r="H11" s="17">
        <f>D11+F11</f>
        <v>2650</v>
      </c>
      <c r="I11" s="14" t="e">
        <f>H11/#REF!</f>
        <v>#REF!</v>
      </c>
      <c r="J11" s="18">
        <v>3728</v>
      </c>
    </row>
    <row r="12" spans="1:10" ht="12.75">
      <c r="A12" s="12" t="s">
        <v>15</v>
      </c>
      <c r="B12" s="13">
        <f>SUM(B9:B11)</f>
        <v>6967</v>
      </c>
      <c r="C12" s="14" t="e">
        <f>B12/#REF!</f>
        <v>#REF!</v>
      </c>
      <c r="D12" s="13">
        <f>SUM(D9:D11)</f>
        <v>6900</v>
      </c>
      <c r="E12" s="15" t="e">
        <f>D12/#REF!</f>
        <v>#REF!</v>
      </c>
      <c r="F12" s="20">
        <f>SUM(F9:F11)</f>
        <v>429</v>
      </c>
      <c r="G12" s="15" t="e">
        <f>F12/#REF!</f>
        <v>#REF!</v>
      </c>
      <c r="H12" s="19">
        <f>SUM(H9:H11)</f>
        <v>7329</v>
      </c>
      <c r="I12" s="14" t="e">
        <f>H12/#REF!</f>
        <v>#REF!</v>
      </c>
      <c r="J12" s="108"/>
    </row>
    <row r="13" spans="1:10" ht="12.75">
      <c r="A13" s="12" t="s">
        <v>16</v>
      </c>
      <c r="B13" s="13">
        <f>SUM(B5:B7,B9:B11)</f>
        <v>15018</v>
      </c>
      <c r="C13" s="14" t="e">
        <f>B13/#REF!</f>
        <v>#REF!</v>
      </c>
      <c r="D13" s="13">
        <f>SUM(D5:D7,D9:D11)</f>
        <v>14442</v>
      </c>
      <c r="E13" s="15" t="e">
        <f>D13/#REF!</f>
        <v>#REF!</v>
      </c>
      <c r="F13" s="20">
        <f>SUM(F5:F7,F9:F11)</f>
        <v>985</v>
      </c>
      <c r="G13" s="15" t="e">
        <f>F13/#REF!</f>
        <v>#REF!</v>
      </c>
      <c r="H13" s="19">
        <f>SUM(H5:H7,H9:H11)</f>
        <v>15427</v>
      </c>
      <c r="I13" s="14" t="e">
        <f>H13/#REF!</f>
        <v>#REF!</v>
      </c>
      <c r="J13" s="108"/>
    </row>
    <row r="14" spans="1:10" ht="12.75">
      <c r="A14" s="12" t="s">
        <v>17</v>
      </c>
      <c r="B14" s="21">
        <v>2470</v>
      </c>
      <c r="C14" s="14" t="e">
        <f>B14/#REF!</f>
        <v>#REF!</v>
      </c>
      <c r="D14" s="21">
        <v>2463</v>
      </c>
      <c r="E14" s="15" t="e">
        <f>D14/#REF!</f>
        <v>#REF!</v>
      </c>
      <c r="F14" s="22">
        <v>89</v>
      </c>
      <c r="G14" s="15" t="e">
        <f>F14/#REF!</f>
        <v>#REF!</v>
      </c>
      <c r="H14" s="17">
        <f>D14+F14</f>
        <v>2552</v>
      </c>
      <c r="I14" s="14" t="e">
        <f>H14/#REF!</f>
        <v>#REF!</v>
      </c>
      <c r="J14" s="23">
        <v>3646</v>
      </c>
    </row>
    <row r="15" spans="1:10" ht="12.75">
      <c r="A15" s="12" t="s">
        <v>18</v>
      </c>
      <c r="B15" s="21">
        <v>2568</v>
      </c>
      <c r="C15" s="14" t="e">
        <f>B15/#REF!</f>
        <v>#REF!</v>
      </c>
      <c r="D15" s="21">
        <v>2098</v>
      </c>
      <c r="E15" s="24" t="e">
        <f>D15/#REF!</f>
        <v>#REF!</v>
      </c>
      <c r="F15" s="22">
        <v>77</v>
      </c>
      <c r="G15" s="24" t="e">
        <f>F15/#REF!</f>
        <v>#REF!</v>
      </c>
      <c r="H15" s="17">
        <f>D15+F15</f>
        <v>2175</v>
      </c>
      <c r="I15" s="25" t="e">
        <f>H15/#REF!</f>
        <v>#REF!</v>
      </c>
      <c r="J15" s="23">
        <v>4039</v>
      </c>
    </row>
    <row r="16" spans="1:10" ht="12.75">
      <c r="A16" s="12" t="s">
        <v>19</v>
      </c>
      <c r="B16" s="21">
        <v>2345</v>
      </c>
      <c r="C16" s="14" t="e">
        <f>B16/#REF!</f>
        <v>#REF!</v>
      </c>
      <c r="D16" s="21">
        <v>2359</v>
      </c>
      <c r="E16" s="24" t="e">
        <f>D16/#REF!</f>
        <v>#REF!</v>
      </c>
      <c r="F16" s="22">
        <v>83</v>
      </c>
      <c r="G16" s="24" t="e">
        <f>F16/#REF!</f>
        <v>#REF!</v>
      </c>
      <c r="H16" s="17">
        <f>D16+F16</f>
        <v>2442</v>
      </c>
      <c r="I16" s="25" t="e">
        <f>H16/#REF!</f>
        <v>#REF!</v>
      </c>
      <c r="J16" s="23">
        <v>3942</v>
      </c>
    </row>
    <row r="17" spans="1:10" ht="12.75">
      <c r="A17" s="12" t="s">
        <v>20</v>
      </c>
      <c r="B17" s="21">
        <f>SUM(B14:B16)</f>
        <v>7383</v>
      </c>
      <c r="C17" s="14" t="e">
        <f>B17/#REF!</f>
        <v>#REF!</v>
      </c>
      <c r="D17" s="21">
        <f>SUM(D14:D16)</f>
        <v>6920</v>
      </c>
      <c r="E17" s="24" t="e">
        <f>D17/#REF!</f>
        <v>#REF!</v>
      </c>
      <c r="F17" s="22">
        <f>SUM(F14:F16)</f>
        <v>249</v>
      </c>
      <c r="G17" s="24" t="e">
        <f>F17/#REF!</f>
        <v>#REF!</v>
      </c>
      <c r="H17" s="26">
        <f>SUM(H14:H16)</f>
        <v>7169</v>
      </c>
      <c r="I17" s="25" t="e">
        <f>H17/#REF!</f>
        <v>#REF!</v>
      </c>
      <c r="J17" s="108"/>
    </row>
    <row r="18" spans="1:10" ht="12.75">
      <c r="A18" s="12" t="s">
        <v>21</v>
      </c>
      <c r="B18" s="21">
        <v>2141</v>
      </c>
      <c r="C18" s="14" t="e">
        <f>B18/#REF!</f>
        <v>#REF!</v>
      </c>
      <c r="D18" s="21">
        <v>2180</v>
      </c>
      <c r="E18" s="24" t="e">
        <f>D18/#REF!</f>
        <v>#REF!</v>
      </c>
      <c r="F18" s="22">
        <v>111</v>
      </c>
      <c r="G18" s="24" t="e">
        <f>F18/#REF!</f>
        <v>#REF!</v>
      </c>
      <c r="H18" s="17">
        <f>D18+F18</f>
        <v>2291</v>
      </c>
      <c r="I18" s="25" t="e">
        <f>H18/#REF!</f>
        <v>#REF!</v>
      </c>
      <c r="J18" s="23">
        <v>3792</v>
      </c>
    </row>
    <row r="19" spans="1:10" ht="12.75">
      <c r="A19" s="12" t="s">
        <v>22</v>
      </c>
      <c r="B19" s="21">
        <v>1880</v>
      </c>
      <c r="C19" s="25" t="e">
        <f>B19/#REF!</f>
        <v>#REF!</v>
      </c>
      <c r="D19" s="21">
        <v>2117</v>
      </c>
      <c r="E19" s="24" t="e">
        <f>D19/#REF!</f>
        <v>#REF!</v>
      </c>
      <c r="F19" s="22">
        <v>124</v>
      </c>
      <c r="G19" s="24" t="e">
        <f>F19/#REF!</f>
        <v>#REF!</v>
      </c>
      <c r="H19" s="17">
        <f>D19+F19</f>
        <v>2241</v>
      </c>
      <c r="I19" s="25" t="e">
        <f>H19/#REF!</f>
        <v>#REF!</v>
      </c>
      <c r="J19" s="23">
        <v>3431</v>
      </c>
    </row>
    <row r="20" spans="1:10" ht="12.75">
      <c r="A20" s="12" t="s">
        <v>23</v>
      </c>
      <c r="B20" s="21">
        <v>1306</v>
      </c>
      <c r="C20" s="25" t="e">
        <f>B20/#REF!</f>
        <v>#REF!</v>
      </c>
      <c r="D20" s="21">
        <v>1863</v>
      </c>
      <c r="E20" s="24" t="e">
        <f>D20/#REF!</f>
        <v>#REF!</v>
      </c>
      <c r="F20" s="22">
        <v>122</v>
      </c>
      <c r="G20" s="24" t="e">
        <f>F20/#REF!</f>
        <v>#REF!</v>
      </c>
      <c r="H20" s="17">
        <f>D20+F20</f>
        <v>1985</v>
      </c>
      <c r="I20" s="25" t="e">
        <f>H20/#REF!</f>
        <v>#REF!</v>
      </c>
      <c r="J20" s="23">
        <v>2752</v>
      </c>
    </row>
    <row r="21" spans="1:10" ht="12.75">
      <c r="A21" s="12" t="s">
        <v>24</v>
      </c>
      <c r="B21" s="21">
        <f>SUM(B18:B20)</f>
        <v>5327</v>
      </c>
      <c r="C21" s="25" t="e">
        <f>B21/#REF!</f>
        <v>#REF!</v>
      </c>
      <c r="D21" s="21">
        <f>SUM(D18:D20)</f>
        <v>6160</v>
      </c>
      <c r="E21" s="24" t="e">
        <f>D21/#REF!</f>
        <v>#REF!</v>
      </c>
      <c r="F21" s="22">
        <f>SUM(F18:F20)</f>
        <v>357</v>
      </c>
      <c r="G21" s="24" t="e">
        <f>F21/#REF!</f>
        <v>#REF!</v>
      </c>
      <c r="H21" s="22">
        <f>SUM(H18:H20)</f>
        <v>6517</v>
      </c>
      <c r="I21" s="27" t="e">
        <f>H21/#REF!</f>
        <v>#REF!</v>
      </c>
      <c r="J21" s="108"/>
    </row>
    <row r="22" spans="1:10" ht="12.75">
      <c r="A22" s="12" t="s">
        <v>25</v>
      </c>
      <c r="B22" s="21">
        <f>SUM(B21,B17)</f>
        <v>12710</v>
      </c>
      <c r="C22" s="25" t="e">
        <f>B22/#REF!</f>
        <v>#REF!</v>
      </c>
      <c r="D22" s="21">
        <f>SUM(D21,D17)</f>
        <v>13080</v>
      </c>
      <c r="E22" s="24" t="e">
        <f>D22/#REF!</f>
        <v>#REF!</v>
      </c>
      <c r="F22" s="22">
        <f>SUM(F21,F17)</f>
        <v>606</v>
      </c>
      <c r="G22" s="24" t="e">
        <f>F22/#REF!</f>
        <v>#REF!</v>
      </c>
      <c r="H22" s="22">
        <f>SUM(H21,H17)</f>
        <v>13686</v>
      </c>
      <c r="I22" s="27" t="e">
        <f>H22/#REF!</f>
        <v>#REF!</v>
      </c>
      <c r="J22" s="108"/>
    </row>
    <row r="23" spans="1:10" ht="13.5" thickBot="1">
      <c r="A23" s="28" t="s">
        <v>47</v>
      </c>
      <c r="B23" s="29">
        <f>SUM(B13,B22)</f>
        <v>27728</v>
      </c>
      <c r="C23" s="30" t="e">
        <f>B23/#REF!</f>
        <v>#REF!</v>
      </c>
      <c r="D23" s="29">
        <f>SUM(D13,D22)</f>
        <v>27522</v>
      </c>
      <c r="E23" s="31" t="e">
        <f>D23/#REF!</f>
        <v>#REF!</v>
      </c>
      <c r="F23" s="32">
        <f>SUM(F13,F22)</f>
        <v>1591</v>
      </c>
      <c r="G23" s="31" t="e">
        <f>F23/#REF!</f>
        <v>#REF!</v>
      </c>
      <c r="H23" s="32">
        <f>SUM(H13,H22)</f>
        <v>29113</v>
      </c>
      <c r="I23" s="33" t="e">
        <f>H23/#REF!</f>
        <v>#REF!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39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40</v>
      </c>
      <c r="B4" s="7">
        <v>30929</v>
      </c>
      <c r="C4" s="8">
        <v>1.0224462809917356</v>
      </c>
      <c r="D4" s="7">
        <v>28944</v>
      </c>
      <c r="E4" s="9">
        <v>0.9951521402784941</v>
      </c>
      <c r="F4" s="10">
        <v>2164</v>
      </c>
      <c r="G4" s="9">
        <v>0.8782467532467533</v>
      </c>
      <c r="H4" s="35">
        <v>31108</v>
      </c>
      <c r="I4" s="36">
        <v>0.9860217439538496</v>
      </c>
      <c r="J4" s="11"/>
    </row>
    <row r="5" spans="1:10" ht="12.75">
      <c r="A5" s="12" t="s">
        <v>8</v>
      </c>
      <c r="B5" s="13">
        <v>2487</v>
      </c>
      <c r="C5" s="14">
        <f>B5/'2015'!B5</f>
        <v>0.9211111111111111</v>
      </c>
      <c r="D5" s="13">
        <v>2401</v>
      </c>
      <c r="E5" s="15">
        <f>D5/'2015'!D5</f>
        <v>0.9178134556574924</v>
      </c>
      <c r="F5" s="16">
        <v>194</v>
      </c>
      <c r="G5" s="15">
        <f>F5/'2015'!F5</f>
        <v>0.9797979797979798</v>
      </c>
      <c r="H5" s="17">
        <f>D5+F5</f>
        <v>2595</v>
      </c>
      <c r="I5" s="14">
        <f>H5/'2015'!H5</f>
        <v>0.9221748400852878</v>
      </c>
      <c r="J5" s="18">
        <v>4195</v>
      </c>
    </row>
    <row r="6" spans="1:10" ht="12.75">
      <c r="A6" s="12" t="s">
        <v>9</v>
      </c>
      <c r="B6" s="13">
        <v>2654</v>
      </c>
      <c r="C6" s="14">
        <f>B6/'2015'!B6</f>
        <v>1.0270897832817338</v>
      </c>
      <c r="D6" s="13">
        <v>2727</v>
      </c>
      <c r="E6" s="15">
        <f>D6/'2015'!D6</f>
        <v>1.1703862660944206</v>
      </c>
      <c r="F6" s="16">
        <v>235</v>
      </c>
      <c r="G6" s="15">
        <f>F6/'2015'!F6</f>
        <v>1.0444444444444445</v>
      </c>
      <c r="H6" s="17">
        <f>D6+F6</f>
        <v>2962</v>
      </c>
      <c r="I6" s="14">
        <f>H6/'2015'!H6</f>
        <v>1.1592954990215265</v>
      </c>
      <c r="J6" s="18">
        <v>3887</v>
      </c>
    </row>
    <row r="7" spans="1:10" ht="12.75">
      <c r="A7" s="12" t="s">
        <v>10</v>
      </c>
      <c r="B7" s="13">
        <v>1970</v>
      </c>
      <c r="C7" s="14">
        <f>B7/'2015'!B7</f>
        <v>0.7845479888490641</v>
      </c>
      <c r="D7" s="13">
        <v>2472</v>
      </c>
      <c r="E7" s="15">
        <f>D7/'2015'!D7</f>
        <v>0.8828571428571429</v>
      </c>
      <c r="F7" s="16">
        <v>157</v>
      </c>
      <c r="G7" s="15">
        <f>F7/'2015'!F7</f>
        <v>0.7929292929292929</v>
      </c>
      <c r="H7" s="17">
        <f>D7+F7</f>
        <v>2629</v>
      </c>
      <c r="I7" s="14">
        <f>H7/'2015'!H7</f>
        <v>0.8769179452968646</v>
      </c>
      <c r="J7" s="18">
        <v>3228</v>
      </c>
    </row>
    <row r="8" spans="1:10" ht="12.75">
      <c r="A8" s="12" t="s">
        <v>11</v>
      </c>
      <c r="B8" s="13">
        <f>SUM(B5:B7)</f>
        <v>7111</v>
      </c>
      <c r="C8" s="14">
        <f>B8/'2015'!B8</f>
        <v>0.9122514432328416</v>
      </c>
      <c r="D8" s="13">
        <f>SUM(D5:D7)</f>
        <v>7600</v>
      </c>
      <c r="E8" s="15">
        <f>D8/'2015'!D8</f>
        <v>0.981151562096566</v>
      </c>
      <c r="F8" s="16">
        <f>SUM(F5:F7)</f>
        <v>586</v>
      </c>
      <c r="G8" s="15">
        <f>F8/'2015'!F8</f>
        <v>0.9436392914653784</v>
      </c>
      <c r="H8" s="19">
        <f>SUM(H5:H7)</f>
        <v>8186</v>
      </c>
      <c r="I8" s="14">
        <f>H8/'2015'!H8</f>
        <v>0.9783673957212861</v>
      </c>
      <c r="J8" s="108"/>
    </row>
    <row r="9" spans="1:10" ht="12.75">
      <c r="A9" s="12" t="s">
        <v>12</v>
      </c>
      <c r="B9" s="13">
        <v>1919</v>
      </c>
      <c r="C9" s="14">
        <f>B9/'2015'!B9</f>
        <v>0.6578676722660267</v>
      </c>
      <c r="D9" s="13">
        <v>2048</v>
      </c>
      <c r="E9" s="15">
        <f>D9/'2015'!D9</f>
        <v>0.7837734404898584</v>
      </c>
      <c r="F9" s="16">
        <v>79</v>
      </c>
      <c r="G9" s="15">
        <f>F9/'2015'!F9</f>
        <v>0.6171875</v>
      </c>
      <c r="H9" s="17">
        <f>D9+F9</f>
        <v>2127</v>
      </c>
      <c r="I9" s="14">
        <f>H9/'2015'!H9</f>
        <v>0.7759941627143379</v>
      </c>
      <c r="J9" s="18">
        <v>3020</v>
      </c>
    </row>
    <row r="10" spans="1:10" ht="12.75">
      <c r="A10" s="12" t="s">
        <v>13</v>
      </c>
      <c r="B10" s="13">
        <v>2417</v>
      </c>
      <c r="C10" s="14">
        <f>B10/'2015'!B10</f>
        <v>0.9190114068441064</v>
      </c>
      <c r="D10" s="13">
        <v>1964</v>
      </c>
      <c r="E10" s="15">
        <f>D10/'2015'!D10</f>
        <v>0.9059040590405905</v>
      </c>
      <c r="F10" s="16">
        <v>126</v>
      </c>
      <c r="G10" s="15">
        <f>F10/'2015'!F10</f>
        <v>1.2727272727272727</v>
      </c>
      <c r="H10" s="17">
        <f>D10+F10</f>
        <v>2090</v>
      </c>
      <c r="I10" s="14">
        <f>H10/'2015'!H10</f>
        <v>0.9219232465813851</v>
      </c>
      <c r="J10" s="18">
        <v>3347</v>
      </c>
    </row>
    <row r="11" spans="1:10" ht="12.75">
      <c r="A11" s="12" t="s">
        <v>14</v>
      </c>
      <c r="B11" s="13">
        <v>2604</v>
      </c>
      <c r="C11" s="14">
        <f>B11/'2015'!B11</f>
        <v>1.1788139429606157</v>
      </c>
      <c r="D11" s="13">
        <v>2469</v>
      </c>
      <c r="E11" s="15">
        <f>D11/'2015'!D11</f>
        <v>1</v>
      </c>
      <c r="F11" s="16">
        <v>186</v>
      </c>
      <c r="G11" s="15">
        <f>F11/'2015'!F11</f>
        <v>1.6607142857142858</v>
      </c>
      <c r="H11" s="17">
        <f>D11+F11</f>
        <v>2655</v>
      </c>
      <c r="I11" s="14">
        <f>H11/'2015'!H11</f>
        <v>1.0286710577295621</v>
      </c>
      <c r="J11" s="18">
        <v>3296</v>
      </c>
    </row>
    <row r="12" spans="1:10" ht="12.75">
      <c r="A12" s="12" t="s">
        <v>15</v>
      </c>
      <c r="B12" s="13">
        <f>SUM(B9:B11)</f>
        <v>6940</v>
      </c>
      <c r="C12" s="14">
        <f>B12/'2015'!B12</f>
        <v>0.8947911294481692</v>
      </c>
      <c r="D12" s="13">
        <f>SUM(D9:D11)</f>
        <v>6481</v>
      </c>
      <c r="E12" s="15">
        <f>D12/'2015'!D12</f>
        <v>0.8939310344827586</v>
      </c>
      <c r="F12" s="20">
        <f>SUM(F9:F11)</f>
        <v>391</v>
      </c>
      <c r="G12" s="15">
        <f>F12/'2015'!F12</f>
        <v>1.1533923303834808</v>
      </c>
      <c r="H12" s="19">
        <f>SUM(H9:H11)</f>
        <v>6872</v>
      </c>
      <c r="I12" s="14">
        <f>H12/'2015'!H12</f>
        <v>0.905521149031493</v>
      </c>
      <c r="J12" s="108"/>
    </row>
    <row r="13" spans="1:10" ht="12.75">
      <c r="A13" s="12" t="s">
        <v>16</v>
      </c>
      <c r="B13" s="13">
        <f>SUM(B5:B7,B9:B11)</f>
        <v>14051</v>
      </c>
      <c r="C13" s="14">
        <f>B13/'2015'!B13</f>
        <v>0.9035431805028615</v>
      </c>
      <c r="D13" s="13">
        <f>SUM(D5:D7,D9:D11)</f>
        <v>14081</v>
      </c>
      <c r="E13" s="15">
        <f>D13/'2015'!D13</f>
        <v>0.9389837289943985</v>
      </c>
      <c r="F13" s="20">
        <f>SUM(F5:F7,F9:F11)</f>
        <v>977</v>
      </c>
      <c r="G13" s="15">
        <f>F13/'2015'!F13</f>
        <v>1.0177083333333334</v>
      </c>
      <c r="H13" s="19">
        <f>SUM(H5:H7,H9:H11)</f>
        <v>15058</v>
      </c>
      <c r="I13" s="14">
        <f>H13/'2015'!H13</f>
        <v>0.9437202306342442</v>
      </c>
      <c r="J13" s="108"/>
    </row>
    <row r="14" spans="1:10" ht="12.75">
      <c r="A14" s="12" t="s">
        <v>17</v>
      </c>
      <c r="B14" s="21">
        <v>2926</v>
      </c>
      <c r="C14" s="14">
        <f>B14/'2015'!B14</f>
        <v>1.0837037037037036</v>
      </c>
      <c r="D14" s="21">
        <v>2578</v>
      </c>
      <c r="E14" s="15">
        <f>D14/'2015'!D14</f>
        <v>0.9743008314436886</v>
      </c>
      <c r="F14" s="22">
        <v>213</v>
      </c>
      <c r="G14" s="15">
        <f>F14/'2015'!F14</f>
        <v>2.048076923076923</v>
      </c>
      <c r="H14" s="17">
        <f>D14+F14</f>
        <v>2791</v>
      </c>
      <c r="I14" s="14">
        <f>H14/'2015'!H14</f>
        <v>1.014909090909091</v>
      </c>
      <c r="J14" s="23">
        <v>3431</v>
      </c>
    </row>
    <row r="15" spans="1:10" ht="12.75">
      <c r="A15" s="12" t="s">
        <v>18</v>
      </c>
      <c r="B15" s="21">
        <v>2409</v>
      </c>
      <c r="C15" s="14">
        <f>B15/'2015'!B15</f>
        <v>1.052424639580603</v>
      </c>
      <c r="D15" s="21">
        <v>2471</v>
      </c>
      <c r="E15" s="24">
        <f>D15/'2015'!D15</f>
        <v>1.1977702375181773</v>
      </c>
      <c r="F15" s="22">
        <v>142</v>
      </c>
      <c r="G15" s="24">
        <f>F15/'2015'!F15</f>
        <v>0.8402366863905325</v>
      </c>
      <c r="H15" s="17">
        <f>D15+F15</f>
        <v>2613</v>
      </c>
      <c r="I15" s="25">
        <f>H15/'2015'!H15</f>
        <v>1.1706989247311828</v>
      </c>
      <c r="J15" s="23">
        <v>3227</v>
      </c>
    </row>
    <row r="16" spans="1:10" ht="12.75">
      <c r="A16" s="12" t="s">
        <v>19</v>
      </c>
      <c r="B16" s="21">
        <v>2900</v>
      </c>
      <c r="C16" s="14">
        <f>B16/'2015'!B16</f>
        <v>1.0020732550103664</v>
      </c>
      <c r="D16" s="21">
        <v>2708</v>
      </c>
      <c r="E16" s="24">
        <f>D16/'2015'!D16</f>
        <v>1</v>
      </c>
      <c r="F16" s="22">
        <v>200</v>
      </c>
      <c r="G16" s="24">
        <f>F16/'2015'!F16</f>
        <v>0.8695652173913043</v>
      </c>
      <c r="H16" s="17">
        <v>2908</v>
      </c>
      <c r="I16" s="25">
        <f>H16/'2015'!H16</f>
        <v>0.989788972089857</v>
      </c>
      <c r="J16" s="23">
        <v>3201</v>
      </c>
    </row>
    <row r="17" spans="1:10" ht="12.75">
      <c r="A17" s="12" t="s">
        <v>20</v>
      </c>
      <c r="B17" s="21">
        <f>SUM(B14:B16)</f>
        <v>8235</v>
      </c>
      <c r="C17" s="14">
        <f>B17/'2015'!B17</f>
        <v>1.0446530508689584</v>
      </c>
      <c r="D17" s="21">
        <f>SUM(D14:D16)</f>
        <v>7757</v>
      </c>
      <c r="E17" s="24">
        <f>D17/'2015'!D17</f>
        <v>1.0458406363758932</v>
      </c>
      <c r="F17" s="22">
        <f>SUM(F14:F16)</f>
        <v>555</v>
      </c>
      <c r="G17" s="24">
        <f>F17/'2015'!F17</f>
        <v>1.10337972166998</v>
      </c>
      <c r="H17" s="26">
        <f>SUM(H14:H16)</f>
        <v>8312</v>
      </c>
      <c r="I17" s="25">
        <f>H17/'2015'!H17</f>
        <v>1.0494949494949495</v>
      </c>
      <c r="J17" s="108"/>
    </row>
    <row r="18" spans="1:10" ht="12.75">
      <c r="A18" s="12" t="s">
        <v>21</v>
      </c>
      <c r="B18" s="21">
        <v>2882</v>
      </c>
      <c r="C18" s="14">
        <f>B18/'2015'!B18</f>
        <v>1.096234309623431</v>
      </c>
      <c r="D18" s="21">
        <v>2385</v>
      </c>
      <c r="E18" s="24">
        <f>D18/'2015'!D18</f>
        <v>0.9908599916909016</v>
      </c>
      <c r="F18" s="22">
        <v>138</v>
      </c>
      <c r="G18" s="24">
        <f>F18/'2015'!F18</f>
        <v>0.4423076923076923</v>
      </c>
      <c r="H18" s="17">
        <f>D18+F18</f>
        <v>2523</v>
      </c>
      <c r="I18" s="25">
        <f>H18/'2015'!H18</f>
        <v>0.9279146745126885</v>
      </c>
      <c r="J18" s="23">
        <v>3560</v>
      </c>
    </row>
    <row r="19" spans="1:10" ht="12.75">
      <c r="A19" s="12" t="s">
        <v>22</v>
      </c>
      <c r="B19" s="21">
        <v>2387</v>
      </c>
      <c r="C19" s="25">
        <f>B19/'2015'!B19</f>
        <v>0.9679643146796432</v>
      </c>
      <c r="D19" s="21">
        <v>2046</v>
      </c>
      <c r="E19" s="24">
        <f>D19/'2015'!D19</f>
        <v>1.06396255850234</v>
      </c>
      <c r="F19" s="22">
        <v>59</v>
      </c>
      <c r="G19" s="24">
        <f>F19/'2015'!F19</f>
        <v>0.2599118942731278</v>
      </c>
      <c r="H19" s="17">
        <f>D19+F19</f>
        <v>2105</v>
      </c>
      <c r="I19" s="25">
        <f>H19/'2015'!H19</f>
        <v>0.9790697674418605</v>
      </c>
      <c r="J19" s="23">
        <v>3842</v>
      </c>
    </row>
    <row r="20" spans="1:10" ht="12.75">
      <c r="A20" s="12" t="s">
        <v>23</v>
      </c>
      <c r="B20" s="21">
        <v>2493</v>
      </c>
      <c r="C20" s="25">
        <f>B20/'2015'!B20</f>
        <v>1.03875</v>
      </c>
      <c r="D20" s="21">
        <v>2037</v>
      </c>
      <c r="E20" s="24">
        <f>D20/'2015'!D20</f>
        <v>0.9254884143571104</v>
      </c>
      <c r="F20" s="22">
        <v>159</v>
      </c>
      <c r="G20" s="24">
        <f>F20/'2015'!F20</f>
        <v>0.9814814814814815</v>
      </c>
      <c r="H20" s="17">
        <f>D20+F20</f>
        <v>2196</v>
      </c>
      <c r="I20" s="25">
        <f>H20/'2015'!H20</f>
        <v>0.9293271265340669</v>
      </c>
      <c r="J20" s="23">
        <v>4139</v>
      </c>
    </row>
    <row r="21" spans="1:10" ht="12.75">
      <c r="A21" s="12" t="s">
        <v>24</v>
      </c>
      <c r="B21" s="21">
        <f>SUM(B18:B20)</f>
        <v>7762</v>
      </c>
      <c r="C21" s="25">
        <f>B21/'2015'!B21</f>
        <v>1.0356237491661107</v>
      </c>
      <c r="D21" s="21">
        <f>SUM(D18:D20)</f>
        <v>6468</v>
      </c>
      <c r="E21" s="24">
        <f>D21/'2015'!D21</f>
        <v>0.9903536977491961</v>
      </c>
      <c r="F21" s="22">
        <f>SUM(F18:F20)</f>
        <v>356</v>
      </c>
      <c r="G21" s="24">
        <f>F21/'2015'!F21</f>
        <v>0.5078459343794579</v>
      </c>
      <c r="H21" s="22">
        <f>SUM(H18:H20)</f>
        <v>6824</v>
      </c>
      <c r="I21" s="27">
        <f>H21/'2015'!H21</f>
        <v>0.9435840707964602</v>
      </c>
      <c r="J21" s="108"/>
    </row>
    <row r="22" spans="1:10" ht="12.75">
      <c r="A22" s="12" t="s">
        <v>25</v>
      </c>
      <c r="B22" s="21">
        <f>SUM(B21,B17)</f>
        <v>15997</v>
      </c>
      <c r="C22" s="25">
        <f>B22/'2015'!B22</f>
        <v>1.0402523084926518</v>
      </c>
      <c r="D22" s="21">
        <f>SUM(D21,D17)</f>
        <v>14225</v>
      </c>
      <c r="E22" s="24">
        <f>D22/'2015'!D22</f>
        <v>1.0198594780613708</v>
      </c>
      <c r="F22" s="22">
        <f>SUM(F21,F17)</f>
        <v>911</v>
      </c>
      <c r="G22" s="24">
        <f>F22/'2015'!F22</f>
        <v>0.7566445182724253</v>
      </c>
      <c r="H22" s="22">
        <f>SUM(H21,H17)</f>
        <v>15136</v>
      </c>
      <c r="I22" s="27">
        <f>H22/'2015'!H22</f>
        <v>0.9989440337909187</v>
      </c>
      <c r="J22" s="108"/>
    </row>
    <row r="23" spans="1:10" ht="13.5" thickBot="1">
      <c r="A23" s="28" t="s">
        <v>41</v>
      </c>
      <c r="B23" s="29">
        <f>SUM(B13,B22)</f>
        <v>30048</v>
      </c>
      <c r="C23" s="30">
        <f>B23/'2015'!B23</f>
        <v>0.9715154062530311</v>
      </c>
      <c r="D23" s="29">
        <f>SUM(D13,D22)</f>
        <v>28306</v>
      </c>
      <c r="E23" s="31">
        <f>D23/'2015'!D23</f>
        <v>0.9779574350469873</v>
      </c>
      <c r="F23" s="32">
        <f>SUM(F13,F22)</f>
        <v>1888</v>
      </c>
      <c r="G23" s="31">
        <f>F23/'2015'!F23</f>
        <v>0.8724584103512015</v>
      </c>
      <c r="H23" s="32">
        <f>SUM(H13,H22)</f>
        <v>30194</v>
      </c>
      <c r="I23" s="33">
        <f>H23/'2015'!H23</f>
        <v>0.9706184904204707</v>
      </c>
      <c r="J23" s="109"/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3.5" thickBot="1">
      <c r="A1" s="110" t="s">
        <v>37</v>
      </c>
      <c r="B1" s="111"/>
      <c r="C1" s="111"/>
      <c r="D1" s="111"/>
      <c r="E1" s="111"/>
      <c r="F1" s="111"/>
      <c r="G1" s="111"/>
      <c r="H1" s="111"/>
      <c r="I1" s="111"/>
      <c r="J1" s="1" t="s">
        <v>0</v>
      </c>
    </row>
    <row r="2" spans="1:10" ht="13.5" thickBot="1">
      <c r="A2" s="112"/>
      <c r="B2" s="114" t="s">
        <v>1</v>
      </c>
      <c r="C2" s="116" t="s">
        <v>2</v>
      </c>
      <c r="D2" s="118" t="s">
        <v>3</v>
      </c>
      <c r="E2" s="119"/>
      <c r="F2" s="119"/>
      <c r="G2" s="119"/>
      <c r="H2" s="119"/>
      <c r="I2" s="120"/>
      <c r="J2" s="121" t="s">
        <v>4</v>
      </c>
    </row>
    <row r="3" spans="1:10" ht="13.5" thickBot="1">
      <c r="A3" s="113"/>
      <c r="B3" s="115"/>
      <c r="C3" s="117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122"/>
    </row>
    <row r="4" spans="1:10" ht="12.75">
      <c r="A4" s="6" t="s">
        <v>36</v>
      </c>
      <c r="B4" s="7">
        <v>30250</v>
      </c>
      <c r="C4" s="8">
        <v>0.976720157566756</v>
      </c>
      <c r="D4" s="7">
        <v>29085</v>
      </c>
      <c r="E4" s="9" t="s">
        <v>30</v>
      </c>
      <c r="F4" s="10">
        <v>2464</v>
      </c>
      <c r="G4" s="9" t="s">
        <v>30</v>
      </c>
      <c r="H4" s="35">
        <v>31549</v>
      </c>
      <c r="I4" s="36" t="s">
        <v>30</v>
      </c>
      <c r="J4" s="11" t="s">
        <v>30</v>
      </c>
    </row>
    <row r="5" spans="1:10" ht="12.75">
      <c r="A5" s="12" t="s">
        <v>8</v>
      </c>
      <c r="B5" s="13">
        <v>2700</v>
      </c>
      <c r="C5" s="14">
        <f>B5/'2014'!B5</f>
        <v>2.4107142857142856</v>
      </c>
      <c r="D5" s="13">
        <v>2616</v>
      </c>
      <c r="E5" s="15">
        <f>D5/'2014'!D5</f>
        <v>1.278592375366569</v>
      </c>
      <c r="F5" s="16">
        <v>198</v>
      </c>
      <c r="G5" s="15">
        <f>F5/'2014'!F5</f>
        <v>1.9038461538461537</v>
      </c>
      <c r="H5" s="17">
        <f>D5+F5</f>
        <v>2814</v>
      </c>
      <c r="I5" s="14">
        <f>H5/'2014'!H5</f>
        <v>1.3088372093023255</v>
      </c>
      <c r="J5" s="18">
        <v>4368</v>
      </c>
    </row>
    <row r="6" spans="1:10" ht="12.75">
      <c r="A6" s="12" t="s">
        <v>9</v>
      </c>
      <c r="B6" s="13">
        <v>2584</v>
      </c>
      <c r="C6" s="14">
        <f>B6/'2014'!B6</f>
        <v>1.1009799744354496</v>
      </c>
      <c r="D6" s="13">
        <v>2330</v>
      </c>
      <c r="E6" s="15">
        <f>D6/'2014'!D6</f>
        <v>0.8655274888558693</v>
      </c>
      <c r="F6" s="16">
        <v>225</v>
      </c>
      <c r="G6" s="15">
        <f>F6/'2014'!F6</f>
        <v>5</v>
      </c>
      <c r="H6" s="17">
        <f>D6+F6</f>
        <v>2555</v>
      </c>
      <c r="I6" s="14">
        <f>H6/'2014'!H6</f>
        <v>0.9335038363171355</v>
      </c>
      <c r="J6" s="18">
        <v>4397</v>
      </c>
    </row>
    <row r="7" spans="1:10" ht="12.75">
      <c r="A7" s="12" t="s">
        <v>10</v>
      </c>
      <c r="B7" s="13">
        <v>2511</v>
      </c>
      <c r="C7" s="14">
        <f>B7/'2014'!B7</f>
        <v>0.8168510084580352</v>
      </c>
      <c r="D7" s="13">
        <v>2800</v>
      </c>
      <c r="E7" s="15">
        <f>D7/'2014'!D7</f>
        <v>0.8247422680412371</v>
      </c>
      <c r="F7" s="16">
        <v>198</v>
      </c>
      <c r="G7" s="15">
        <f>F7/'2014'!F7</f>
        <v>1.2147239263803682</v>
      </c>
      <c r="H7" s="17">
        <f>D7+F7</f>
        <v>2998</v>
      </c>
      <c r="I7" s="14">
        <f>H7/'2014'!H7</f>
        <v>0.8426082068577853</v>
      </c>
      <c r="J7" s="18">
        <v>3910</v>
      </c>
    </row>
    <row r="8" spans="1:10" ht="12.75">
      <c r="A8" s="12" t="s">
        <v>11</v>
      </c>
      <c r="B8" s="13">
        <f>SUM(B5:B7)</f>
        <v>7795</v>
      </c>
      <c r="C8" s="14">
        <f>B8/'2014'!B8</f>
        <v>1.1917138052285583</v>
      </c>
      <c r="D8" s="13">
        <f>SUM(D5:D7)</f>
        <v>7746</v>
      </c>
      <c r="E8" s="15">
        <f>D8/'2014'!D8</f>
        <v>0.9524160826263371</v>
      </c>
      <c r="F8" s="16">
        <f>SUM(F5:F7)</f>
        <v>621</v>
      </c>
      <c r="G8" s="15">
        <f>F8/'2014'!F8</f>
        <v>1.9903846153846154</v>
      </c>
      <c r="H8" s="19">
        <f>SUM(H5:H7)</f>
        <v>8367</v>
      </c>
      <c r="I8" s="14">
        <f>H8/'2014'!H8</f>
        <v>0.9907637655417407</v>
      </c>
      <c r="J8" s="108" t="s">
        <v>35</v>
      </c>
    </row>
    <row r="9" spans="1:10" ht="12.75">
      <c r="A9" s="12" t="s">
        <v>12</v>
      </c>
      <c r="B9" s="13">
        <v>2917</v>
      </c>
      <c r="C9" s="14">
        <f>B9/'2014'!B9</f>
        <v>1.0607272727272727</v>
      </c>
      <c r="D9" s="13">
        <v>2613</v>
      </c>
      <c r="E9" s="15">
        <f>D9/'2014'!D9</f>
        <v>1.0797520661157025</v>
      </c>
      <c r="F9" s="16">
        <v>128</v>
      </c>
      <c r="G9" s="15">
        <f>F9/'2014'!F9</f>
        <v>1.0491803278688525</v>
      </c>
      <c r="H9" s="17">
        <f>D9+F9</f>
        <v>2741</v>
      </c>
      <c r="I9" s="14">
        <f>H9/'2014'!H9</f>
        <v>1.0782848151062157</v>
      </c>
      <c r="J9" s="18">
        <v>4086</v>
      </c>
    </row>
    <row r="10" spans="1:10" ht="12.75">
      <c r="A10" s="12" t="s">
        <v>13</v>
      </c>
      <c r="B10" s="13">
        <v>2630</v>
      </c>
      <c r="C10" s="14">
        <f>B10/'2014'!B10</f>
        <v>0.82213191622382</v>
      </c>
      <c r="D10" s="13">
        <v>2168</v>
      </c>
      <c r="E10" s="15">
        <f>D10/'2014'!D10</f>
        <v>0.8303332056683264</v>
      </c>
      <c r="F10" s="16">
        <v>99</v>
      </c>
      <c r="G10" s="15">
        <f>F10/'2014'!F10</f>
        <v>0.7557251908396947</v>
      </c>
      <c r="H10" s="17">
        <f>D10+F10</f>
        <v>2267</v>
      </c>
      <c r="I10" s="14">
        <f>H10/'2014'!H10</f>
        <v>0.8267687819110139</v>
      </c>
      <c r="J10" s="18">
        <v>4449</v>
      </c>
    </row>
    <row r="11" spans="1:10" ht="12.75">
      <c r="A11" s="12" t="s">
        <v>14</v>
      </c>
      <c r="B11" s="13">
        <v>2209</v>
      </c>
      <c r="C11" s="14">
        <f>B11/'2014'!B11</f>
        <v>0.7197784294558488</v>
      </c>
      <c r="D11" s="13">
        <v>2469</v>
      </c>
      <c r="E11" s="15">
        <f>D11/'2014'!D11</f>
        <v>0.9331065759637188</v>
      </c>
      <c r="F11" s="16">
        <v>112</v>
      </c>
      <c r="G11" s="15">
        <f>F11/'2014'!F11</f>
        <v>0.8235294117647058</v>
      </c>
      <c r="H11" s="17">
        <f>D11+F11</f>
        <v>2581</v>
      </c>
      <c r="I11" s="14">
        <f>H11/'2014'!H11</f>
        <v>0.9277498202731848</v>
      </c>
      <c r="J11" s="18">
        <v>4077</v>
      </c>
    </row>
    <row r="12" spans="1:10" ht="12.75">
      <c r="A12" s="12" t="s">
        <v>15</v>
      </c>
      <c r="B12" s="13">
        <f>SUM(B9:B11)</f>
        <v>7756</v>
      </c>
      <c r="C12" s="14">
        <f>B12/'2014'!B12</f>
        <v>0.8600576624528721</v>
      </c>
      <c r="D12" s="13">
        <f>SUM(D9:D11)</f>
        <v>7250</v>
      </c>
      <c r="E12" s="15">
        <f>D12/'2014'!D12</f>
        <v>0.9443793148365247</v>
      </c>
      <c r="F12" s="20">
        <f>SUM(F9:F11)</f>
        <v>339</v>
      </c>
      <c r="G12" s="15">
        <f>F12/'2014'!F12</f>
        <v>0.87146529562982</v>
      </c>
      <c r="H12" s="19">
        <f>SUM(H9:H11)</f>
        <v>7589</v>
      </c>
      <c r="I12" s="14">
        <f>H12/'2014'!H12</f>
        <v>0.9408628812298537</v>
      </c>
      <c r="J12" s="108" t="s">
        <v>35</v>
      </c>
    </row>
    <row r="13" spans="1:10" ht="12.75">
      <c r="A13" s="12" t="s">
        <v>16</v>
      </c>
      <c r="B13" s="13">
        <f>SUM(B5:B7,B9:B11)</f>
        <v>15551</v>
      </c>
      <c r="C13" s="14">
        <f>B13/'2014'!B13</f>
        <v>0.9994858281380552</v>
      </c>
      <c r="D13" s="13">
        <f>SUM(D5:D7,D9:D11)</f>
        <v>14996</v>
      </c>
      <c r="E13" s="15">
        <f>D13/'2014'!D13</f>
        <v>0.9485135989879823</v>
      </c>
      <c r="F13" s="20">
        <f>SUM(F5:F7,F9:F11)</f>
        <v>960</v>
      </c>
      <c r="G13" s="15">
        <f>F13/'2014'!F13</f>
        <v>1.369472182596291</v>
      </c>
      <c r="H13" s="19">
        <f>SUM(H5:H7,H9:H11)</f>
        <v>15956</v>
      </c>
      <c r="I13" s="14">
        <f>H13/'2014'!H13</f>
        <v>0.9663860456665253</v>
      </c>
      <c r="J13" s="108" t="s">
        <v>35</v>
      </c>
    </row>
    <row r="14" spans="1:10" ht="12.75">
      <c r="A14" s="12" t="s">
        <v>17</v>
      </c>
      <c r="B14" s="21">
        <v>2700</v>
      </c>
      <c r="C14" s="14">
        <f>B14/'2014'!B14</f>
        <v>0.9158751696065129</v>
      </c>
      <c r="D14" s="21">
        <v>2646</v>
      </c>
      <c r="E14" s="15">
        <f>D14/'2014'!D14</f>
        <v>1.0311769290724864</v>
      </c>
      <c r="F14" s="22">
        <v>104</v>
      </c>
      <c r="G14" s="15">
        <f>F14/'2014'!F14</f>
        <v>0.7482014388489209</v>
      </c>
      <c r="H14" s="17">
        <f>D14+F14</f>
        <v>2750</v>
      </c>
      <c r="I14" s="14">
        <f>H14/'2014'!H14</f>
        <v>1.0166358595194085</v>
      </c>
      <c r="J14" s="23">
        <v>4027</v>
      </c>
    </row>
    <row r="15" spans="1:10" ht="12.75">
      <c r="A15" s="12" t="s">
        <v>18</v>
      </c>
      <c r="B15" s="21">
        <v>2289</v>
      </c>
      <c r="C15" s="14">
        <f>B15/'2014'!B15</f>
        <v>1.0088144557073602</v>
      </c>
      <c r="D15" s="21">
        <v>2063</v>
      </c>
      <c r="E15" s="24">
        <f>D15/'2014'!D15</f>
        <v>1.0568647540983607</v>
      </c>
      <c r="F15" s="22">
        <v>169</v>
      </c>
      <c r="G15" s="24">
        <f>F15/'2014'!F15</f>
        <v>1.049689440993789</v>
      </c>
      <c r="H15" s="17">
        <f>D15+F15</f>
        <v>2232</v>
      </c>
      <c r="I15" s="25">
        <f>H15/'2014'!H15</f>
        <v>1.0563180312352105</v>
      </c>
      <c r="J15" s="23">
        <v>4084</v>
      </c>
    </row>
    <row r="16" spans="1:10" ht="12.75">
      <c r="A16" s="12" t="s">
        <v>19</v>
      </c>
      <c r="B16" s="21">
        <v>2894</v>
      </c>
      <c r="C16" s="14">
        <f>B16/'2014'!B16</f>
        <v>1.0298932384341637</v>
      </c>
      <c r="D16" s="21">
        <v>2708</v>
      </c>
      <c r="E16" s="24">
        <f>D16/'2014'!D16</f>
        <v>0.9923048735800659</v>
      </c>
      <c r="F16" s="22">
        <v>230</v>
      </c>
      <c r="G16" s="24">
        <f>F16/'2014'!F16</f>
        <v>0.4020979020979021</v>
      </c>
      <c r="H16" s="17">
        <f>D16+F16</f>
        <v>2938</v>
      </c>
      <c r="I16" s="25">
        <f>H16/'2014'!H16</f>
        <v>0.8900333232353832</v>
      </c>
      <c r="J16" s="23">
        <v>4040</v>
      </c>
    </row>
    <row r="17" spans="1:10" ht="12.75">
      <c r="A17" s="12" t="s">
        <v>20</v>
      </c>
      <c r="B17" s="21">
        <f>SUM(B14:B16)</f>
        <v>7883</v>
      </c>
      <c r="C17" s="14">
        <f>B17/'2014'!B17</f>
        <v>0.9820605456584028</v>
      </c>
      <c r="D17" s="21">
        <f>SUM(D14:D16)</f>
        <v>7417</v>
      </c>
      <c r="E17" s="24">
        <f>D17/'2014'!D17</f>
        <v>1.0234579826134953</v>
      </c>
      <c r="F17" s="22">
        <f>SUM(F14:F16)</f>
        <v>503</v>
      </c>
      <c r="G17" s="24">
        <f>F17/'2014'!F17</f>
        <v>0.5768348623853211</v>
      </c>
      <c r="H17" s="26">
        <f>SUM(H14:H16)</f>
        <v>7920</v>
      </c>
      <c r="I17" s="25">
        <f>H17/'2014'!H17</f>
        <v>0.9754895923143244</v>
      </c>
      <c r="J17" s="108" t="s">
        <v>35</v>
      </c>
    </row>
    <row r="18" spans="1:10" ht="12.75">
      <c r="A18" s="12" t="s">
        <v>21</v>
      </c>
      <c r="B18" s="21">
        <v>2629</v>
      </c>
      <c r="C18" s="14">
        <f>B18/'2014'!B18</f>
        <v>0.9046799724707502</v>
      </c>
      <c r="D18" s="21">
        <v>2407</v>
      </c>
      <c r="E18" s="24">
        <f>D18/'2014'!D18</f>
        <v>0.9138192862566439</v>
      </c>
      <c r="F18" s="22">
        <v>312</v>
      </c>
      <c r="G18" s="24">
        <f>F18/'2014'!F18</f>
        <v>0.5123152709359606</v>
      </c>
      <c r="H18" s="17">
        <f>D18+F18</f>
        <v>2719</v>
      </c>
      <c r="I18" s="25">
        <f>H18/'2014'!H18</f>
        <v>0.8384212149244527</v>
      </c>
      <c r="J18" s="23">
        <v>3950</v>
      </c>
    </row>
    <row r="19" spans="1:10" ht="12.75">
      <c r="A19" s="12" t="s">
        <v>22</v>
      </c>
      <c r="B19" s="21">
        <v>2466</v>
      </c>
      <c r="C19" s="25">
        <f>B19/'2014'!B19</f>
        <v>1.0792122538293216</v>
      </c>
      <c r="D19" s="21">
        <v>1923</v>
      </c>
      <c r="E19" s="24">
        <f>D19/'2014'!D19</f>
        <v>1.0327604726100967</v>
      </c>
      <c r="F19" s="22">
        <v>227</v>
      </c>
      <c r="G19" s="24">
        <f>F19/'2014'!F19</f>
        <v>3.1527777777777777</v>
      </c>
      <c r="H19" s="17">
        <f>D19+F19</f>
        <v>2150</v>
      </c>
      <c r="I19" s="25">
        <f>H19/'2014'!H19</f>
        <v>1.1116856256463288</v>
      </c>
      <c r="J19" s="23">
        <v>4266</v>
      </c>
    </row>
    <row r="20" spans="1:10" ht="12.75">
      <c r="A20" s="12" t="s">
        <v>23</v>
      </c>
      <c r="B20" s="21">
        <v>2400</v>
      </c>
      <c r="C20" s="25">
        <f>B20/'2014'!B20</f>
        <v>1.629327902240326</v>
      </c>
      <c r="D20" s="21">
        <v>2201</v>
      </c>
      <c r="E20" s="24">
        <f>D20/'2014'!D20</f>
        <v>1.4366840731070496</v>
      </c>
      <c r="F20" s="22">
        <v>162</v>
      </c>
      <c r="G20" s="24">
        <f>F20/'2014'!F20</f>
        <v>0.7714285714285715</v>
      </c>
      <c r="H20" s="17">
        <v>2363</v>
      </c>
      <c r="I20" s="25">
        <f>H20/'2014'!H20</f>
        <v>1.3564867967853043</v>
      </c>
      <c r="J20" s="23">
        <v>4303</v>
      </c>
    </row>
    <row r="21" spans="1:10" ht="12.75">
      <c r="A21" s="12" t="s">
        <v>24</v>
      </c>
      <c r="B21" s="21">
        <f>SUM(B18:B20)</f>
        <v>7495</v>
      </c>
      <c r="C21" s="25">
        <f>B21/'2014'!B21</f>
        <v>1.1246998799519807</v>
      </c>
      <c r="D21" s="21">
        <f>SUM(D18:D20)</f>
        <v>6531</v>
      </c>
      <c r="E21" s="24">
        <f>D21/'2014'!D21</f>
        <v>1.0834439283344393</v>
      </c>
      <c r="F21" s="22">
        <f>SUM(F18:F20)</f>
        <v>701</v>
      </c>
      <c r="G21" s="24">
        <f>F21/'2014'!F21</f>
        <v>0.7867564534231201</v>
      </c>
      <c r="H21" s="22">
        <f>SUM(H18:H20)</f>
        <v>7232</v>
      </c>
      <c r="I21" s="27">
        <f>H21/'2014'!H21</f>
        <v>1.045237751120104</v>
      </c>
      <c r="J21" s="108" t="s">
        <v>35</v>
      </c>
    </row>
    <row r="22" spans="1:10" ht="12.75">
      <c r="A22" s="12" t="s">
        <v>25</v>
      </c>
      <c r="B22" s="21">
        <f>SUM(B21,B17)</f>
        <v>15378</v>
      </c>
      <c r="C22" s="25">
        <f>B22/'2014'!B22</f>
        <v>1.0467633244843781</v>
      </c>
      <c r="D22" s="21">
        <f>SUM(D21,D17)</f>
        <v>13948</v>
      </c>
      <c r="E22" s="24">
        <f>D22/'2014'!D22</f>
        <v>1.0506967984934086</v>
      </c>
      <c r="F22" s="22">
        <f>SUM(F21,F17)</f>
        <v>1204</v>
      </c>
      <c r="G22" s="24">
        <f>F22/'2014'!F22</f>
        <v>0.6829268292682927</v>
      </c>
      <c r="H22" s="22">
        <f>SUM(H21,H17)</f>
        <v>15152</v>
      </c>
      <c r="I22" s="27">
        <f>H22/'2014'!H22</f>
        <v>1.0075807953185263</v>
      </c>
      <c r="J22" s="108" t="s">
        <v>35</v>
      </c>
    </row>
    <row r="23" spans="1:10" ht="13.5" thickBot="1">
      <c r="A23" s="28" t="s">
        <v>38</v>
      </c>
      <c r="B23" s="29">
        <f>SUM(B13,B22)</f>
        <v>30929</v>
      </c>
      <c r="C23" s="30">
        <f>B23/'2014'!B23</f>
        <v>1.0224462809917356</v>
      </c>
      <c r="D23" s="29">
        <f>SUM(D13,D22)</f>
        <v>28944</v>
      </c>
      <c r="E23" s="31">
        <f>D23/'2014'!D23</f>
        <v>0.9951521402784941</v>
      </c>
      <c r="F23" s="32">
        <f>SUM(F13,F22)</f>
        <v>2164</v>
      </c>
      <c r="G23" s="31">
        <f>F23/'2014'!F23</f>
        <v>0.8782467532467533</v>
      </c>
      <c r="H23" s="32">
        <f>SUM(H13,H22)</f>
        <v>31108</v>
      </c>
      <c r="I23" s="33">
        <f>H23/'2014'!H23</f>
        <v>0.9860217439538496</v>
      </c>
      <c r="J23" s="109" t="s">
        <v>35</v>
      </c>
    </row>
    <row r="24" spans="5:10" ht="12.75">
      <c r="E24" s="34"/>
      <c r="F24" s="34"/>
      <c r="G24" s="34"/>
      <c r="J24" s="1" t="s">
        <v>26</v>
      </c>
    </row>
  </sheetData>
  <sheetProtection/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真一郎 福井</cp:lastModifiedBy>
  <dcterms:created xsi:type="dcterms:W3CDTF">2014-02-25T07:26:28Z</dcterms:created>
  <dcterms:modified xsi:type="dcterms:W3CDTF">2024-01-12T13:19:51Z</dcterms:modified>
  <cp:category/>
  <cp:version/>
  <cp:contentType/>
  <cp:contentStatus/>
</cp:coreProperties>
</file>