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2767" windowWidth="15480" windowHeight="8734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</sheets>
  <definedNames/>
  <calcPr fullCalcOnLoad="1"/>
</workbook>
</file>

<file path=xl/sharedStrings.xml><?xml version="1.0" encoding="utf-8"?>
<sst xmlns="http://schemas.openxmlformats.org/spreadsheetml/2006/main" count="1013" uniqueCount="169">
  <si>
    <t>２００１年ＯＰＰフィルム出荷実績</t>
  </si>
  <si>
    <t>(単位:トン、％)</t>
  </si>
  <si>
    <t>食品</t>
  </si>
  <si>
    <t>前年比</t>
  </si>
  <si>
    <t>繊維</t>
  </si>
  <si>
    <t>その他</t>
  </si>
  <si>
    <t>内需計</t>
  </si>
  <si>
    <t>輸出</t>
  </si>
  <si>
    <t>合計</t>
  </si>
  <si>
    <t>1996年</t>
  </si>
  <si>
    <t>1997年</t>
  </si>
  <si>
    <t>1998年</t>
  </si>
  <si>
    <t>1999年</t>
  </si>
  <si>
    <t>2000年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</si>
  <si>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</si>
  <si>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</si>
  <si>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</si>
  <si>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</si>
  <si>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</si>
  <si>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</si>
  <si>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</si>
  <si>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</si>
  <si>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</si>
  <si>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</si>
  <si>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</si>
  <si>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</si>
  <si>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</si>
  <si>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</si>
  <si>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</si>
  <si>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</si>
  <si>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7～12月</t>
  </si>
  <si>
    <t>2001年計</t>
  </si>
  <si>
    <t>(日本ポリプロピレンフィルム工業連合会)</t>
  </si>
  <si>
    <t>2001年</t>
  </si>
  <si>
    <t>2002年計</t>
  </si>
  <si>
    <t>２００２年ＯＰＰフィルム出荷実績</t>
  </si>
  <si>
    <t>2001年</t>
  </si>
  <si>
    <t>2002年</t>
  </si>
  <si>
    <t>2003年計</t>
  </si>
  <si>
    <t>２００３年ＯＰＰフィルム出荷実績</t>
  </si>
  <si>
    <t>２０００年ＯＰＰフィルム出荷実績</t>
  </si>
  <si>
    <t>(単位:トン、％)</t>
  </si>
  <si>
    <t>食品</t>
  </si>
  <si>
    <t>前年比</t>
  </si>
  <si>
    <t>繊維</t>
  </si>
  <si>
    <t>その他</t>
  </si>
  <si>
    <t>内需計</t>
  </si>
  <si>
    <t>輸出</t>
  </si>
  <si>
    <t>合計</t>
  </si>
  <si>
    <t>1995年</t>
  </si>
  <si>
    <t>1996年</t>
  </si>
  <si>
    <t>1997年</t>
  </si>
  <si>
    <t>1998年</t>
  </si>
  <si>
    <t>1999年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</si>
  <si>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</si>
  <si>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</si>
  <si>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</si>
  <si>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</si>
  <si>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</si>
  <si>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</si>
  <si>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</si>
  <si>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</si>
  <si>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</si>
  <si>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</si>
  <si>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</si>
  <si>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</si>
  <si>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</si>
  <si>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</si>
  <si>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</si>
  <si>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</si>
  <si>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7～12月</t>
  </si>
  <si>
    <t>2000年計</t>
  </si>
  <si>
    <t>(日本ポリプロピレンフィルム工業連合会)</t>
  </si>
  <si>
    <t>１９９９年ＯＰＰフィルム出荷実績</t>
  </si>
  <si>
    <t>1994年</t>
  </si>
  <si>
    <t>1999年計</t>
  </si>
  <si>
    <t>2002年</t>
  </si>
  <si>
    <t>2003年</t>
  </si>
  <si>
    <t>2004年計</t>
  </si>
  <si>
    <t>２００４年ＯＰＰフィルム出荷実績</t>
  </si>
  <si>
    <t>2003年</t>
  </si>
  <si>
    <t>2004年</t>
  </si>
  <si>
    <t>2005年計</t>
  </si>
  <si>
    <t>２００５年ＯＰＰフィルム出荷実績</t>
  </si>
  <si>
    <t>２００６年ＯＰＰフィルム出荷実績</t>
  </si>
  <si>
    <t>2004年</t>
  </si>
  <si>
    <t>2005年</t>
  </si>
  <si>
    <t>2006年計</t>
  </si>
  <si>
    <t>2005年</t>
  </si>
  <si>
    <t>2006年</t>
  </si>
  <si>
    <t>２００７年ＯＰＰフィルム出荷実績</t>
  </si>
  <si>
    <t>2007年計</t>
  </si>
  <si>
    <t>2006年</t>
  </si>
  <si>
    <t>２００８年ＯＰＰフィルム出荷実績</t>
  </si>
  <si>
    <t>2007年</t>
  </si>
  <si>
    <t>2008年計</t>
  </si>
  <si>
    <t>2007年</t>
  </si>
  <si>
    <t>2008年</t>
  </si>
  <si>
    <t>2009年計</t>
  </si>
  <si>
    <t>２００９年ＯＰＰフィルム出荷実績</t>
  </si>
  <si>
    <t>2007年</t>
  </si>
  <si>
    <t>2008年</t>
  </si>
  <si>
    <t>2009年</t>
  </si>
  <si>
    <t>2010年計</t>
  </si>
  <si>
    <t>２０１０年ＯＰＰフィルム出荷実績</t>
  </si>
  <si>
    <t>工業用・その他</t>
  </si>
  <si>
    <t>工業用・その他</t>
  </si>
  <si>
    <t>2007年</t>
  </si>
  <si>
    <t>2008年</t>
  </si>
  <si>
    <t>2009年</t>
  </si>
  <si>
    <t>２０１１年ＯＰＰフィルム出荷実績</t>
  </si>
  <si>
    <t>2010年</t>
  </si>
  <si>
    <t>2011年計</t>
  </si>
  <si>
    <t>(日本ポリプロピレンフィルム工業会)</t>
  </si>
  <si>
    <t>2011年</t>
  </si>
  <si>
    <t>2012年計</t>
  </si>
  <si>
    <t>２０１２年ＯＰＰフィルム出荷実績</t>
  </si>
  <si>
    <t>2013年計</t>
  </si>
  <si>
    <t>２０１３年ＯＰＰフィルム出荷実績</t>
  </si>
  <si>
    <t>2012年</t>
  </si>
  <si>
    <t>2013年計</t>
  </si>
  <si>
    <t>2014年計</t>
  </si>
  <si>
    <t>２０１４年ＯＰＰフィルム出荷実績</t>
  </si>
  <si>
    <t>2012年</t>
  </si>
  <si>
    <t>2013年</t>
  </si>
  <si>
    <t>2014年</t>
  </si>
  <si>
    <t>2015年計</t>
  </si>
  <si>
    <t>２０１５年ＯＰＰフィルム出荷実績</t>
  </si>
  <si>
    <t>2012年</t>
  </si>
  <si>
    <t>2013年</t>
  </si>
  <si>
    <t>2014年</t>
  </si>
  <si>
    <t>2016年計</t>
  </si>
  <si>
    <t>２０１６年ＯＰＰフィルム出荷実績</t>
  </si>
  <si>
    <t>2015年</t>
  </si>
  <si>
    <t>2012年</t>
  </si>
  <si>
    <t>２０１７年ＯＰＰフィルム出荷実績</t>
  </si>
  <si>
    <t>2017年計</t>
  </si>
  <si>
    <t>2014年</t>
  </si>
  <si>
    <t>2015年</t>
  </si>
  <si>
    <t>2016年</t>
  </si>
  <si>
    <t>2016年</t>
  </si>
  <si>
    <t>2017年</t>
  </si>
  <si>
    <t>2018年計</t>
  </si>
  <si>
    <t>2017年</t>
  </si>
  <si>
    <t>2018年</t>
  </si>
  <si>
    <t>２０１８年ＯＰＰフィルム出荷実績</t>
  </si>
  <si>
    <t>2019年計</t>
  </si>
  <si>
    <t>2012年</t>
  </si>
  <si>
    <t>2013年</t>
  </si>
  <si>
    <t>2014年</t>
  </si>
  <si>
    <t>2015年</t>
  </si>
  <si>
    <t>2018年</t>
  </si>
  <si>
    <t>2019年</t>
  </si>
  <si>
    <t>２０２０年ＯＰＰフィルム出荷実績</t>
  </si>
  <si>
    <t>２０１９年ＯＰＰフィルム出荷実績</t>
  </si>
  <si>
    <t>2020年計</t>
  </si>
  <si>
    <t>2021年計</t>
  </si>
  <si>
    <t>2020年</t>
  </si>
  <si>
    <t>2021年</t>
  </si>
  <si>
    <t>2022年計</t>
  </si>
  <si>
    <t>２０２２年ＯＰＰフィルム出荷実績</t>
  </si>
  <si>
    <t>2015年</t>
  </si>
  <si>
    <t>2018年</t>
  </si>
  <si>
    <t>2019年</t>
  </si>
  <si>
    <t>2020年</t>
  </si>
  <si>
    <t>2021年</t>
  </si>
  <si>
    <t>2022年</t>
  </si>
  <si>
    <t>2023年計</t>
  </si>
  <si>
    <t>２０２３年ＯＰＰフィルム出荷実績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</si>
</sst>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 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39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2" fontId="0" fillId="0" borderId="18" xfId="0" applyNumberFormat="1" applyBorder="1" applyAlignment="1">
      <alignment/>
    </xf>
    <xf numFmtId="19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192" fontId="0" fillId="0" borderId="23" xfId="0" applyNumberFormat="1" applyBorder="1" applyAlignment="1">
      <alignment/>
    </xf>
    <xf numFmtId="192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192" fontId="0" fillId="0" borderId="26" xfId="0" applyNumberFormat="1" applyBorder="1" applyAlignment="1">
      <alignment/>
    </xf>
    <xf numFmtId="192" fontId="0" fillId="0" borderId="27" xfId="0" applyNumberFormat="1" applyBorder="1" applyAlignment="1">
      <alignment/>
    </xf>
    <xf numFmtId="194" fontId="0" fillId="0" borderId="28" xfId="0" applyNumberFormat="1" applyBorder="1" applyAlignment="1">
      <alignment/>
    </xf>
    <xf numFmtId="194" fontId="0" fillId="0" borderId="29" xfId="0" applyNumberFormat="1" applyBorder="1" applyAlignment="1">
      <alignment/>
    </xf>
    <xf numFmtId="194" fontId="0" fillId="0" borderId="30" xfId="0" applyNumberFormat="1" applyBorder="1" applyAlignment="1">
      <alignment/>
    </xf>
    <xf numFmtId="192" fontId="0" fillId="0" borderId="31" xfId="0" applyNumberFormat="1" applyBorder="1" applyAlignment="1">
      <alignment/>
    </xf>
    <xf numFmtId="192" fontId="0" fillId="0" borderId="32" xfId="0" applyNumberFormat="1" applyBorder="1" applyAlignment="1">
      <alignment/>
    </xf>
    <xf numFmtId="192" fontId="0" fillId="0" borderId="33" xfId="0" applyNumberFormat="1" applyBorder="1" applyAlignment="1">
      <alignment/>
    </xf>
    <xf numFmtId="192" fontId="0" fillId="0" borderId="34" xfId="0" applyNumberFormat="1" applyBorder="1" applyAlignment="1">
      <alignment/>
    </xf>
    <xf numFmtId="192" fontId="0" fillId="0" borderId="35" xfId="0" applyNumberFormat="1" applyBorder="1" applyAlignment="1">
      <alignment/>
    </xf>
    <xf numFmtId="192" fontId="0" fillId="0" borderId="36" xfId="0" applyNumberFormat="1" applyBorder="1" applyAlignment="1">
      <alignment/>
    </xf>
    <xf numFmtId="192" fontId="0" fillId="0" borderId="37" xfId="0" applyNumberFormat="1" applyBorder="1" applyAlignment="1">
      <alignment/>
    </xf>
    <xf numFmtId="194" fontId="0" fillId="0" borderId="38" xfId="0" applyNumberFormat="1" applyBorder="1" applyAlignment="1">
      <alignment/>
    </xf>
    <xf numFmtId="192" fontId="0" fillId="0" borderId="39" xfId="0" applyNumberFormat="1" applyBorder="1" applyAlignment="1">
      <alignment/>
    </xf>
    <xf numFmtId="194" fontId="0" fillId="0" borderId="40" xfId="0" applyNumberFormat="1" applyBorder="1" applyAlignment="1">
      <alignment/>
    </xf>
    <xf numFmtId="194" fontId="0" fillId="0" borderId="41" xfId="0" applyNumberFormat="1" applyBorder="1" applyAlignment="1">
      <alignment/>
    </xf>
    <xf numFmtId="194" fontId="0" fillId="0" borderId="42" xfId="0" applyNumberFormat="1" applyBorder="1" applyAlignment="1">
      <alignment/>
    </xf>
    <xf numFmtId="194" fontId="0" fillId="0" borderId="43" xfId="0" applyNumberFormat="1" applyBorder="1" applyAlignment="1">
      <alignment/>
    </xf>
    <xf numFmtId="194" fontId="0" fillId="0" borderId="44" xfId="0" applyNumberFormat="1" applyBorder="1" applyAlignment="1">
      <alignment/>
    </xf>
    <xf numFmtId="194" fontId="0" fillId="0" borderId="45" xfId="0" applyNumberFormat="1" applyBorder="1" applyAlignment="1">
      <alignment/>
    </xf>
    <xf numFmtId="194" fontId="0" fillId="0" borderId="46" xfId="0" applyNumberFormat="1" applyBorder="1" applyAlignment="1">
      <alignment/>
    </xf>
    <xf numFmtId="192" fontId="0" fillId="0" borderId="47" xfId="0" applyNumberFormat="1" applyBorder="1" applyAlignment="1">
      <alignment/>
    </xf>
    <xf numFmtId="194" fontId="0" fillId="0" borderId="48" xfId="0" applyNumberFormat="1" applyBorder="1" applyAlignment="1">
      <alignment/>
    </xf>
    <xf numFmtId="192" fontId="0" fillId="0" borderId="49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50" xfId="0" applyNumberFormat="1" applyBorder="1" applyAlignment="1">
      <alignment/>
    </xf>
    <xf numFmtId="194" fontId="0" fillId="0" borderId="51" xfId="0" applyNumberFormat="1" applyBorder="1" applyAlignment="1">
      <alignment/>
    </xf>
    <xf numFmtId="192" fontId="0" fillId="0" borderId="52" xfId="0" applyNumberFormat="1" applyBorder="1" applyAlignment="1">
      <alignment/>
    </xf>
    <xf numFmtId="193" fontId="0" fillId="0" borderId="53" xfId="0" applyNumberFormat="1" applyBorder="1" applyAlignment="1">
      <alignment/>
    </xf>
    <xf numFmtId="192" fontId="0" fillId="0" borderId="54" xfId="0" applyNumberFormat="1" applyBorder="1" applyAlignment="1">
      <alignment/>
    </xf>
    <xf numFmtId="193" fontId="0" fillId="0" borderId="28" xfId="0" applyNumberFormat="1" applyBorder="1" applyAlignment="1">
      <alignment/>
    </xf>
    <xf numFmtId="193" fontId="0" fillId="0" borderId="55" xfId="0" applyNumberFormat="1" applyBorder="1" applyAlignment="1">
      <alignment/>
    </xf>
    <xf numFmtId="193" fontId="0" fillId="0" borderId="44" xfId="0" applyNumberFormat="1" applyBorder="1" applyAlignment="1">
      <alignment/>
    </xf>
    <xf numFmtId="193" fontId="0" fillId="0" borderId="30" xfId="0" applyNumberFormat="1" applyBorder="1" applyAlignment="1">
      <alignment/>
    </xf>
    <xf numFmtId="193" fontId="0" fillId="0" borderId="40" xfId="0" applyNumberFormat="1" applyBorder="1" applyAlignment="1">
      <alignment/>
    </xf>
    <xf numFmtId="192" fontId="0" fillId="0" borderId="56" xfId="0" applyNumberFormat="1" applyBorder="1" applyAlignment="1">
      <alignment/>
    </xf>
    <xf numFmtId="193" fontId="0" fillId="0" borderId="57" xfId="0" applyNumberFormat="1" applyBorder="1" applyAlignment="1">
      <alignment/>
    </xf>
    <xf numFmtId="192" fontId="0" fillId="0" borderId="58" xfId="0" applyNumberFormat="1" applyBorder="1" applyAlignment="1">
      <alignment/>
    </xf>
    <xf numFmtId="193" fontId="0" fillId="0" borderId="59" xfId="0" applyNumberFormat="1" applyBorder="1" applyAlignment="1">
      <alignment/>
    </xf>
    <xf numFmtId="193" fontId="0" fillId="0" borderId="60" xfId="0" applyNumberFormat="1" applyBorder="1" applyAlignment="1">
      <alignment/>
    </xf>
    <xf numFmtId="192" fontId="0" fillId="0" borderId="61" xfId="0" applyNumberFormat="1" applyBorder="1" applyAlignment="1">
      <alignment/>
    </xf>
    <xf numFmtId="193" fontId="0" fillId="0" borderId="62" xfId="0" applyNumberFormat="1" applyBorder="1" applyAlignment="1">
      <alignment/>
    </xf>
    <xf numFmtId="192" fontId="0" fillId="0" borderId="63" xfId="0" applyNumberFormat="1" applyBorder="1" applyAlignment="1">
      <alignment/>
    </xf>
    <xf numFmtId="193" fontId="0" fillId="0" borderId="64" xfId="0" applyNumberFormat="1" applyBorder="1" applyAlignment="1">
      <alignment/>
    </xf>
    <xf numFmtId="193" fontId="0" fillId="0" borderId="65" xfId="0" applyNumberFormat="1" applyBorder="1" applyAlignment="1">
      <alignment/>
    </xf>
    <xf numFmtId="193" fontId="0" fillId="0" borderId="45" xfId="0" applyNumberFormat="1" applyBorder="1" applyAlignment="1">
      <alignment/>
    </xf>
    <xf numFmtId="193" fontId="0" fillId="0" borderId="38" xfId="0" applyNumberFormat="1" applyBorder="1" applyAlignment="1">
      <alignment/>
    </xf>
    <xf numFmtId="193" fontId="0" fillId="0" borderId="41" xfId="0" applyNumberFormat="1" applyBorder="1" applyAlignment="1">
      <alignment/>
    </xf>
    <xf numFmtId="193" fontId="0" fillId="0" borderId="46" xfId="0" applyNumberFormat="1" applyBorder="1" applyAlignment="1">
      <alignment/>
    </xf>
    <xf numFmtId="193" fontId="0" fillId="0" borderId="43" xfId="0" applyNumberFormat="1" applyBorder="1" applyAlignment="1">
      <alignment/>
    </xf>
    <xf numFmtId="193" fontId="0" fillId="0" borderId="42" xfId="0" applyNumberFormat="1" applyBorder="1" applyAlignment="1">
      <alignment/>
    </xf>
    <xf numFmtId="192" fontId="0" fillId="0" borderId="66" xfId="0" applyNumberFormat="1" applyBorder="1" applyAlignment="1">
      <alignment/>
    </xf>
    <xf numFmtId="194" fontId="0" fillId="0" borderId="59" xfId="0" applyNumberFormat="1" applyBorder="1" applyAlignment="1">
      <alignment/>
    </xf>
    <xf numFmtId="192" fontId="0" fillId="0" borderId="67" xfId="0" applyNumberForma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6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M26" sqref="B25:M26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161</v>
      </c>
      <c r="B4" s="70">
        <v>178515</v>
      </c>
      <c r="C4" s="71">
        <v>1.029272708403003</v>
      </c>
      <c r="D4" s="72">
        <v>14358</v>
      </c>
      <c r="E4" s="71">
        <v>1.052099362497252</v>
      </c>
      <c r="F4" s="72">
        <v>36164</v>
      </c>
      <c r="G4" s="71">
        <v>0.9988675597293192</v>
      </c>
      <c r="H4" s="72">
        <v>229037</v>
      </c>
      <c r="I4" s="71">
        <v>1.0257378297281563</v>
      </c>
      <c r="J4" s="72">
        <v>5232</v>
      </c>
      <c r="K4" s="71">
        <v>1.0954773869346734</v>
      </c>
      <c r="L4" s="72">
        <v>234269</v>
      </c>
      <c r="M4" s="71">
        <v>1.0271982671682758</v>
      </c>
    </row>
    <row r="5" spans="1:13" ht="12.75">
      <c r="A5" s="9" t="s">
        <v>140</v>
      </c>
      <c r="B5" s="26">
        <v>188042</v>
      </c>
      <c r="C5" s="23">
        <v>1.0533680643083214</v>
      </c>
      <c r="D5" s="27">
        <v>14728</v>
      </c>
      <c r="E5" s="23">
        <v>1.025769605794679</v>
      </c>
      <c r="F5" s="27">
        <v>37069</v>
      </c>
      <c r="G5" s="23">
        <v>1.0250248866275855</v>
      </c>
      <c r="H5" s="27">
        <v>239839</v>
      </c>
      <c r="I5" s="23">
        <v>1.047162685504962</v>
      </c>
      <c r="J5" s="27">
        <v>5515</v>
      </c>
      <c r="K5" s="23">
        <v>1.0540902140672783</v>
      </c>
      <c r="L5" s="27">
        <v>245354</v>
      </c>
      <c r="M5" s="23">
        <v>1.0473174000828107</v>
      </c>
    </row>
    <row r="6" spans="1:13" ht="12.75">
      <c r="A6" s="9" t="s">
        <v>143</v>
      </c>
      <c r="B6" s="26">
        <v>187390</v>
      </c>
      <c r="C6" s="23">
        <v>0.996532689505536</v>
      </c>
      <c r="D6" s="27">
        <v>14835</v>
      </c>
      <c r="E6" s="23">
        <v>1.0072650733297122</v>
      </c>
      <c r="F6" s="27">
        <v>36538</v>
      </c>
      <c r="G6" s="23">
        <v>0.9856753621624538</v>
      </c>
      <c r="H6" s="27">
        <v>238763</v>
      </c>
      <c r="I6" s="23">
        <v>0.99551365707829</v>
      </c>
      <c r="J6" s="27">
        <v>6664</v>
      </c>
      <c r="K6" s="23">
        <v>1.2083408884859475</v>
      </c>
      <c r="L6" s="27">
        <v>245427</v>
      </c>
      <c r="M6" s="23">
        <v>1.000297529284218</v>
      </c>
    </row>
    <row r="7" spans="1:13" ht="12.75">
      <c r="A7" s="9" t="s">
        <v>162</v>
      </c>
      <c r="B7" s="26">
        <v>186958</v>
      </c>
      <c r="C7" s="23">
        <v>0.9976946475265489</v>
      </c>
      <c r="D7" s="27">
        <v>14590</v>
      </c>
      <c r="E7" s="23">
        <v>0.9834850016852039</v>
      </c>
      <c r="F7" s="27">
        <v>36189</v>
      </c>
      <c r="G7" s="23">
        <v>0.990448300399584</v>
      </c>
      <c r="H7" s="27">
        <v>237737</v>
      </c>
      <c r="I7" s="23">
        <v>0.9957028517818926</v>
      </c>
      <c r="J7" s="27">
        <v>5273</v>
      </c>
      <c r="K7" s="23">
        <v>0.7912665066026411</v>
      </c>
      <c r="L7" s="27">
        <v>243010</v>
      </c>
      <c r="M7" s="23">
        <v>0.9901518577825585</v>
      </c>
    </row>
    <row r="8" spans="1:13" ht="12.75">
      <c r="A8" s="78" t="s">
        <v>163</v>
      </c>
      <c r="B8" s="11">
        <v>176705</v>
      </c>
      <c r="C8" s="23">
        <v>0.945158805721071</v>
      </c>
      <c r="D8" s="11">
        <v>13991</v>
      </c>
      <c r="E8" s="23">
        <v>0.9589444825222755</v>
      </c>
      <c r="F8" s="11">
        <v>34094</v>
      </c>
      <c r="G8" s="23">
        <v>0.942109480781453</v>
      </c>
      <c r="H8" s="11">
        <v>224790</v>
      </c>
      <c r="I8" s="23">
        <v>0.9455406604777549</v>
      </c>
      <c r="J8" s="11">
        <v>3617</v>
      </c>
      <c r="K8" s="23">
        <v>0.6859472785890385</v>
      </c>
      <c r="L8" s="11">
        <v>228407</v>
      </c>
      <c r="M8" s="23">
        <v>0.9399078227233447</v>
      </c>
    </row>
    <row r="9" spans="1:13" ht="12.75">
      <c r="A9" s="9" t="s">
        <v>164</v>
      </c>
      <c r="B9" s="26">
        <v>176784</v>
      </c>
      <c r="C9" s="23">
        <v>1.0004470728049575</v>
      </c>
      <c r="D9" s="27">
        <v>13484</v>
      </c>
      <c r="E9" s="23">
        <v>0.9637624186977343</v>
      </c>
      <c r="F9" s="27">
        <v>30683</v>
      </c>
      <c r="G9" s="23">
        <v>0.8999530709215697</v>
      </c>
      <c r="H9" s="27">
        <v>220951</v>
      </c>
      <c r="I9" s="23">
        <v>0.9829218381600605</v>
      </c>
      <c r="J9" s="27">
        <v>3033</v>
      </c>
      <c r="K9" s="23">
        <v>0.838540226707216</v>
      </c>
      <c r="L9" s="27">
        <v>223984</v>
      </c>
      <c r="M9" s="23">
        <v>0.9806354446229757</v>
      </c>
    </row>
    <row r="10" spans="1:13" ht="12.75">
      <c r="A10" s="78" t="s">
        <v>165</v>
      </c>
      <c r="B10" s="11">
        <v>176784</v>
      </c>
      <c r="C10" s="23">
        <v>1.0004470728049575</v>
      </c>
      <c r="D10" s="11">
        <v>13484</v>
      </c>
      <c r="E10" s="23">
        <v>0.9637624186977343</v>
      </c>
      <c r="F10" s="11">
        <v>30683</v>
      </c>
      <c r="G10" s="23">
        <v>0.8999530709215697</v>
      </c>
      <c r="H10" s="11">
        <v>220951</v>
      </c>
      <c r="I10" s="23">
        <v>0.9829218381600605</v>
      </c>
      <c r="J10" s="11">
        <v>3033</v>
      </c>
      <c r="K10" s="23">
        <v>0.838540226707216</v>
      </c>
      <c r="L10" s="11">
        <v>223984</v>
      </c>
      <c r="M10" s="23">
        <v>0.9806354446229757</v>
      </c>
    </row>
    <row r="11" spans="1:13" ht="13.5" thickBot="1">
      <c r="A11" s="77" t="s">
        <v>166</v>
      </c>
      <c r="B11" s="20">
        <v>172240</v>
      </c>
      <c r="C11" s="36">
        <v>0.9795602670700775</v>
      </c>
      <c r="D11" s="20">
        <v>14928</v>
      </c>
      <c r="E11" s="36">
        <v>0.9617936988596095</v>
      </c>
      <c r="F11" s="20">
        <v>29231</v>
      </c>
      <c r="G11" s="36">
        <v>0.9483810265394848</v>
      </c>
      <c r="H11" s="20">
        <v>216399</v>
      </c>
      <c r="I11" s="36">
        <v>0.9739937077195209</v>
      </c>
      <c r="J11" s="20">
        <v>3057</v>
      </c>
      <c r="K11" s="36">
        <v>0.7895144628099173</v>
      </c>
      <c r="L11" s="20">
        <v>219456</v>
      </c>
      <c r="M11" s="36">
        <v>0.970833757282713</v>
      </c>
    </row>
    <row r="12" spans="1:13" ht="12.75">
      <c r="A12" s="75">
        <v>44927</v>
      </c>
      <c r="B12" s="28">
        <v>11651</v>
      </c>
      <c r="C12" s="21">
        <f>B12/'2022'!B12</f>
        <v>0.8748310557140712</v>
      </c>
      <c r="D12" s="28">
        <v>1023</v>
      </c>
      <c r="E12" s="21">
        <f>D12/'2022'!D12</f>
        <v>0.8872506504770165</v>
      </c>
      <c r="F12" s="28">
        <v>2009</v>
      </c>
      <c r="G12" s="21">
        <f>F12/'2022'!F12</f>
        <v>0.8434089000839631</v>
      </c>
      <c r="H12" s="28">
        <f>+B12+D12+F12</f>
        <v>14683</v>
      </c>
      <c r="I12" s="21">
        <f>H12/'2022'!H12</f>
        <v>0.8712395419213197</v>
      </c>
      <c r="J12" s="28">
        <v>257</v>
      </c>
      <c r="K12" s="21">
        <f>J12/'2022'!J12</f>
        <v>1.1473214285714286</v>
      </c>
      <c r="L12" s="28">
        <f>+H12+J12</f>
        <v>14940</v>
      </c>
      <c r="M12" s="21">
        <f>L12/'2022'!L12</f>
        <v>0.8748609240498917</v>
      </c>
    </row>
    <row r="13" spans="1:13" ht="12.75">
      <c r="A13" s="14" t="s">
        <v>14</v>
      </c>
      <c r="B13" s="26">
        <v>11882</v>
      </c>
      <c r="C13" s="21">
        <f>B13/'2022'!B13</f>
        <v>0.8750920606864044</v>
      </c>
      <c r="D13" s="26">
        <v>982</v>
      </c>
      <c r="E13" s="21">
        <f>D13/'2022'!D13</f>
        <v>0.8231349538977368</v>
      </c>
      <c r="F13" s="26">
        <v>1994</v>
      </c>
      <c r="G13" s="21">
        <f>F13/'2022'!F13</f>
        <v>0.8587424633936261</v>
      </c>
      <c r="H13" s="26">
        <v>14858</v>
      </c>
      <c r="I13" s="21">
        <f>H13/'2022'!H13</f>
        <v>0.8692447200608436</v>
      </c>
      <c r="J13" s="26">
        <v>274</v>
      </c>
      <c r="K13" s="21">
        <f>J13/'2022'!J13</f>
        <v>1.239819004524887</v>
      </c>
      <c r="L13" s="26">
        <v>15132</v>
      </c>
      <c r="M13" s="21">
        <f>L13/'2022'!L13</f>
        <v>0.8739748180663047</v>
      </c>
    </row>
    <row r="14" spans="1:13" ht="12.75">
      <c r="A14" s="14" t="s">
        <v>15</v>
      </c>
      <c r="B14" s="26">
        <v>14292</v>
      </c>
      <c r="C14" s="21">
        <f>B14/'2022'!B14</f>
        <v>0.8399647369967675</v>
      </c>
      <c r="D14" s="26">
        <v>1177</v>
      </c>
      <c r="E14" s="21">
        <f>D14/'2022'!D14</f>
        <v>0.8731454005934718</v>
      </c>
      <c r="F14" s="26">
        <v>2355</v>
      </c>
      <c r="G14" s="21">
        <f>F14/'2022'!F14</f>
        <v>0.8823529411764706</v>
      </c>
      <c r="H14" s="26">
        <v>17824</v>
      </c>
      <c r="I14" s="21">
        <f>H14/'2022'!H14</f>
        <v>0.8474705211106884</v>
      </c>
      <c r="J14" s="26">
        <v>356</v>
      </c>
      <c r="K14" s="21">
        <f>J14/'2022'!J14</f>
        <v>1.0690690690690692</v>
      </c>
      <c r="L14" s="26">
        <f aca="true" t="shared" si="0" ref="L14:L30">H14+J14</f>
        <v>18180</v>
      </c>
      <c r="M14" s="21">
        <f>L14/'2022'!L14</f>
        <v>0.8509244090802714</v>
      </c>
    </row>
    <row r="15" spans="1:13" ht="12.75">
      <c r="A15" s="14" t="s">
        <v>16</v>
      </c>
      <c r="B15" s="43">
        <f>SUM(B12:B14)</f>
        <v>37825</v>
      </c>
      <c r="C15" s="21">
        <f>B15/'2022'!B15</f>
        <v>0.8614014711575687</v>
      </c>
      <c r="D15" s="43">
        <f>SUM(D12:D14)</f>
        <v>3182</v>
      </c>
      <c r="E15" s="21">
        <f>D15/'2022'!D15</f>
        <v>0.8613968597726043</v>
      </c>
      <c r="F15" s="43">
        <f>SUM(F12:F14)</f>
        <v>6358</v>
      </c>
      <c r="G15" s="21">
        <f>F15/'2022'!F15</f>
        <v>0.8623355486233555</v>
      </c>
      <c r="H15" s="43">
        <f aca="true" t="shared" si="1" ref="H15:H29">+B15+D15+F15</f>
        <v>47365</v>
      </c>
      <c r="I15" s="21">
        <f>H15/'2022'!H15</f>
        <v>0.8615264287533195</v>
      </c>
      <c r="J15" s="43">
        <f>SUM(J12:J14)</f>
        <v>887</v>
      </c>
      <c r="K15" s="21">
        <f>J15/'2022'!J15</f>
        <v>1.1401028277634961</v>
      </c>
      <c r="L15" s="43">
        <f t="shared" si="0"/>
        <v>48252</v>
      </c>
      <c r="M15" s="21">
        <f>L15/'2022'!L15</f>
        <v>0.8654135877753067</v>
      </c>
    </row>
    <row r="16" spans="1:13" ht="12.75">
      <c r="A16" s="14" t="s">
        <v>17</v>
      </c>
      <c r="B16" s="26">
        <v>13377</v>
      </c>
      <c r="C16" s="21">
        <f>B16/'2022'!B16</f>
        <v>0.8082291100235636</v>
      </c>
      <c r="D16" s="26">
        <v>1064</v>
      </c>
      <c r="E16" s="21">
        <f>D16/'2022'!D16</f>
        <v>0.73582295988935</v>
      </c>
      <c r="F16" s="26">
        <v>2229</v>
      </c>
      <c r="G16" s="21">
        <f>F16/'2022'!F16</f>
        <v>0.800359066427289</v>
      </c>
      <c r="H16" s="26">
        <f t="shared" si="1"/>
        <v>16670</v>
      </c>
      <c r="I16" s="21">
        <f>H16/'2022'!H16</f>
        <v>0.8021364642479069</v>
      </c>
      <c r="J16" s="26">
        <v>205</v>
      </c>
      <c r="K16" s="21">
        <f>J16/'2022'!J16</f>
        <v>0.8874458874458875</v>
      </c>
      <c r="L16" s="26">
        <f t="shared" si="0"/>
        <v>16875</v>
      </c>
      <c r="M16" s="21">
        <f>L16/'2022'!L16</f>
        <v>0.8030742873459287</v>
      </c>
    </row>
    <row r="17" spans="1:13" ht="12.75">
      <c r="A17" s="14" t="s">
        <v>18</v>
      </c>
      <c r="B17" s="26">
        <v>11359</v>
      </c>
      <c r="C17" s="21">
        <f>B17/'2022'!B17</f>
        <v>0.81112539274493</v>
      </c>
      <c r="D17" s="26">
        <v>989</v>
      </c>
      <c r="E17" s="21">
        <f>D17/'2022'!D17</f>
        <v>0.8402718776550552</v>
      </c>
      <c r="F17" s="26">
        <v>1971</v>
      </c>
      <c r="G17" s="21">
        <f>F17/'2022'!F17</f>
        <v>0.8387234042553191</v>
      </c>
      <c r="H17" s="26">
        <f t="shared" si="1"/>
        <v>14319</v>
      </c>
      <c r="I17" s="21">
        <f>H17/'2022'!H17</f>
        <v>0.8167817009868233</v>
      </c>
      <c r="J17" s="26">
        <v>247</v>
      </c>
      <c r="K17" s="21">
        <f>J17/'2022'!J17</f>
        <v>0.9610894941634242</v>
      </c>
      <c r="L17" s="26">
        <f t="shared" si="0"/>
        <v>14566</v>
      </c>
      <c r="M17" s="21">
        <f>L17/'2022'!L17</f>
        <v>0.8188666516752867</v>
      </c>
    </row>
    <row r="18" spans="1:13" ht="12.75">
      <c r="A18" s="14" t="s">
        <v>19</v>
      </c>
      <c r="B18" s="26">
        <v>12822</v>
      </c>
      <c r="C18" s="21">
        <f>B18/'2022'!B18</f>
        <v>0.8896135433289392</v>
      </c>
      <c r="D18" s="26">
        <v>1104</v>
      </c>
      <c r="E18" s="21">
        <f>D18/'2022'!D18</f>
        <v>0.8408225437928408</v>
      </c>
      <c r="F18" s="26">
        <v>2253</v>
      </c>
      <c r="G18" s="21">
        <f>F18/'2022'!F18</f>
        <v>0.8821456538762725</v>
      </c>
      <c r="H18" s="26">
        <f t="shared" si="1"/>
        <v>16179</v>
      </c>
      <c r="I18" s="21">
        <f>H18/'2022'!H18</f>
        <v>0.8850656455142232</v>
      </c>
      <c r="J18" s="26">
        <v>253</v>
      </c>
      <c r="K18" s="21">
        <f>J18/'2022'!J18</f>
        <v>0.9133574007220217</v>
      </c>
      <c r="L18" s="26">
        <f t="shared" si="0"/>
        <v>16432</v>
      </c>
      <c r="M18" s="21">
        <f>L18/'2022'!L18</f>
        <v>0.8854879560273751</v>
      </c>
    </row>
    <row r="19" spans="1:13" ht="12.75">
      <c r="A19" s="14" t="s">
        <v>20</v>
      </c>
      <c r="B19" s="43">
        <f>SUM(B16:B18)</f>
        <v>37558</v>
      </c>
      <c r="C19" s="21">
        <f>B19/'2022'!B19</f>
        <v>0.8352161537093044</v>
      </c>
      <c r="D19" s="43">
        <f>SUM(D16:D18)</f>
        <v>3157</v>
      </c>
      <c r="E19" s="21">
        <f>D19/'2022'!D19</f>
        <v>0.8020833333333334</v>
      </c>
      <c r="F19" s="43">
        <f>SUM(F16:F18)</f>
        <v>6453</v>
      </c>
      <c r="G19" s="21">
        <f>F19/'2022'!F19</f>
        <v>0.8392508778774873</v>
      </c>
      <c r="H19" s="43">
        <f t="shared" si="1"/>
        <v>47168</v>
      </c>
      <c r="I19" s="21">
        <f>H19/'2022'!H19</f>
        <v>0.8334599685473468</v>
      </c>
      <c r="J19" s="43">
        <f>SUM(J16:J18)</f>
        <v>705</v>
      </c>
      <c r="K19" s="21">
        <f>J19/'2022'!J19</f>
        <v>0.9215686274509803</v>
      </c>
      <c r="L19" s="43">
        <f t="shared" si="0"/>
        <v>47873</v>
      </c>
      <c r="M19" s="21">
        <f>L19/'2022'!L19</f>
        <v>0.8346350988528192</v>
      </c>
    </row>
    <row r="20" spans="1:13" ht="12.75">
      <c r="A20" s="14" t="s">
        <v>21</v>
      </c>
      <c r="B20" s="26">
        <f>SUM(B12:B14,B16:B18)</f>
        <v>75383</v>
      </c>
      <c r="C20" s="21">
        <f>B20/'2022'!B20</f>
        <v>0.8481531070331575</v>
      </c>
      <c r="D20" s="26">
        <f>SUM(D12:D14,D16:D18)</f>
        <v>6339</v>
      </c>
      <c r="E20" s="21">
        <f>D20/'2022'!D20</f>
        <v>0.8307994757536042</v>
      </c>
      <c r="F20" s="26">
        <f>SUM(F12:F14,F16:F18)</f>
        <v>12811</v>
      </c>
      <c r="G20" s="21">
        <f>F20/'2022'!F20</f>
        <v>0.8505510556367016</v>
      </c>
      <c r="H20" s="26">
        <f t="shared" si="1"/>
        <v>94533</v>
      </c>
      <c r="I20" s="21">
        <f>H20/'2022'!H20</f>
        <v>0.8472900664151078</v>
      </c>
      <c r="J20" s="26">
        <f>SUM(J12:J14,J16:J18)</f>
        <v>1592</v>
      </c>
      <c r="K20" s="21">
        <f>J20/'2022'!J20</f>
        <v>1.0317563188593648</v>
      </c>
      <c r="L20" s="26">
        <f t="shared" si="0"/>
        <v>96125</v>
      </c>
      <c r="M20" s="21">
        <f>L20/'2022'!L20</f>
        <v>0.8498063900136146</v>
      </c>
    </row>
    <row r="21" spans="1:13" ht="12.75">
      <c r="A21" s="14" t="s">
        <v>22</v>
      </c>
      <c r="B21" s="26">
        <v>13070</v>
      </c>
      <c r="C21" s="21">
        <f>B21/'2022'!B21</f>
        <v>0.8991469455145845</v>
      </c>
      <c r="D21" s="26">
        <v>1105</v>
      </c>
      <c r="E21" s="21">
        <f>D21/'2022'!D21</f>
        <v>0.8742088607594937</v>
      </c>
      <c r="F21" s="26">
        <v>2119</v>
      </c>
      <c r="G21" s="21">
        <f>F21/'2022'!F21</f>
        <v>0.8673761768317643</v>
      </c>
      <c r="H21" s="26">
        <f t="shared" si="1"/>
        <v>16294</v>
      </c>
      <c r="I21" s="21">
        <f>H21/'2022'!H21</f>
        <v>0.893164501452612</v>
      </c>
      <c r="J21" s="26">
        <v>167</v>
      </c>
      <c r="K21" s="21">
        <f>J21/'2022'!J21</f>
        <v>0.5529801324503312</v>
      </c>
      <c r="L21" s="26">
        <f t="shared" si="0"/>
        <v>16461</v>
      </c>
      <c r="M21" s="21">
        <f>L21/'2022'!L21</f>
        <v>0.8876246966837422</v>
      </c>
    </row>
    <row r="22" spans="1:13" ht="12.75">
      <c r="A22" s="14" t="s">
        <v>23</v>
      </c>
      <c r="B22" s="26">
        <v>12166</v>
      </c>
      <c r="C22" s="21">
        <f>B22/'2022'!B22</f>
        <v>0.910901467505241</v>
      </c>
      <c r="D22" s="26">
        <v>1012</v>
      </c>
      <c r="E22" s="21">
        <f>D22/'2022'!D22</f>
        <v>0.9638095238095238</v>
      </c>
      <c r="F22" s="26">
        <v>1894</v>
      </c>
      <c r="G22" s="21">
        <f>F22/'2022'!F22</f>
        <v>0.8414038205242115</v>
      </c>
      <c r="H22" s="26">
        <f t="shared" si="1"/>
        <v>15072</v>
      </c>
      <c r="I22" s="21">
        <f>H22/'2022'!H22</f>
        <v>0.9048448099897941</v>
      </c>
      <c r="J22" s="26">
        <v>169</v>
      </c>
      <c r="K22" s="21">
        <f>J22/'2022'!J22</f>
        <v>0.7412280701754386</v>
      </c>
      <c r="L22" s="26">
        <f t="shared" si="0"/>
        <v>15241</v>
      </c>
      <c r="M22" s="21">
        <f>L22/'2022'!L22</f>
        <v>0.9026354752739117</v>
      </c>
    </row>
    <row r="23" spans="1:13" ht="12.75">
      <c r="A23" s="14" t="s">
        <v>24</v>
      </c>
      <c r="B23" s="26">
        <v>12986</v>
      </c>
      <c r="C23" s="21">
        <f>B23/'2022'!B23</f>
        <v>0.9159906891443887</v>
      </c>
      <c r="D23" s="26">
        <v>1132</v>
      </c>
      <c r="E23" s="21">
        <f>D23/'2022'!D23</f>
        <v>0.8687643898695319</v>
      </c>
      <c r="F23" s="26">
        <v>2178</v>
      </c>
      <c r="G23" s="21">
        <f>F23/'2022'!F23</f>
        <v>0.8951911220715166</v>
      </c>
      <c r="H23" s="26">
        <f t="shared" si="1"/>
        <v>16296</v>
      </c>
      <c r="I23" s="21">
        <f>H23/'2022'!H23</f>
        <v>0.9097303634232122</v>
      </c>
      <c r="J23" s="26">
        <v>163</v>
      </c>
      <c r="K23" s="21">
        <f>J23/'2022'!J23</f>
        <v>0.5970695970695971</v>
      </c>
      <c r="L23" s="26">
        <f t="shared" si="0"/>
        <v>16459</v>
      </c>
      <c r="M23" s="21">
        <f>L23/'2022'!L23</f>
        <v>0.9050368415264489</v>
      </c>
    </row>
    <row r="24" spans="1:13" ht="12.75">
      <c r="A24" s="14" t="s">
        <v>25</v>
      </c>
      <c r="B24" s="43">
        <f>SUM(B21:B23)</f>
        <v>38222</v>
      </c>
      <c r="C24" s="21">
        <f>B24/'2022'!B24</f>
        <v>0.9085549929877107</v>
      </c>
      <c r="D24" s="43">
        <f>SUM(D21:D23)</f>
        <v>3249</v>
      </c>
      <c r="E24" s="21">
        <f>D24/'2022'!D24</f>
        <v>0.8982582250483826</v>
      </c>
      <c r="F24" s="43">
        <f>SUM(F21:F23)</f>
        <v>6191</v>
      </c>
      <c r="G24" s="21">
        <f>F24/'2022'!F24</f>
        <v>0.8686684439455591</v>
      </c>
      <c r="H24" s="43">
        <f t="shared" si="1"/>
        <v>47662</v>
      </c>
      <c r="I24" s="21">
        <f>H24/'2022'!H24</f>
        <v>0.9024671955768466</v>
      </c>
      <c r="J24" s="43">
        <f>SUM(J21:J23)</f>
        <v>499</v>
      </c>
      <c r="K24" s="21">
        <f>J24/'2022'!J24</f>
        <v>0.6214196762141968</v>
      </c>
      <c r="L24" s="43">
        <f t="shared" si="0"/>
        <v>48161</v>
      </c>
      <c r="M24" s="21">
        <f>L24/'2022'!L24</f>
        <v>0.8982579826917338</v>
      </c>
    </row>
    <row r="25" spans="1:13" ht="12.75">
      <c r="A25" s="14" t="s">
        <v>26</v>
      </c>
      <c r="B25" s="26">
        <v>14240</v>
      </c>
      <c r="C25" s="21">
        <f>B25/'2022'!B25</f>
        <v>1.005081874647092</v>
      </c>
      <c r="D25" s="26">
        <v>1153</v>
      </c>
      <c r="E25" s="21">
        <f>D25/'2022'!D25</f>
        <v>0.8917246713070379</v>
      </c>
      <c r="F25" s="26">
        <v>2168</v>
      </c>
      <c r="G25" s="21">
        <f>F25/'2022'!F25</f>
        <v>0.88022736500203</v>
      </c>
      <c r="H25" s="26">
        <f t="shared" si="1"/>
        <v>17561</v>
      </c>
      <c r="I25" s="21">
        <f>H25/'2022'!H25</f>
        <v>0.9797478241463959</v>
      </c>
      <c r="J25" s="26">
        <v>173</v>
      </c>
      <c r="K25" s="21">
        <f>J25/'2022'!J25</f>
        <v>0.729957805907173</v>
      </c>
      <c r="L25" s="26">
        <f t="shared" si="0"/>
        <v>17734</v>
      </c>
      <c r="M25" s="21">
        <f>L25/'2022'!L25</f>
        <v>0.9764880788502835</v>
      </c>
    </row>
    <row r="26" spans="1:13" ht="12.75">
      <c r="A26" s="14" t="s">
        <v>27</v>
      </c>
      <c r="B26" s="26">
        <v>14983</v>
      </c>
      <c r="C26" s="21">
        <f>B26/'2022'!B26</f>
        <v>1.0558100204354872</v>
      </c>
      <c r="D26" s="26">
        <v>1197</v>
      </c>
      <c r="E26" s="21">
        <f>D26/'2022'!D26</f>
        <v>0.9040785498489426</v>
      </c>
      <c r="F26" s="26">
        <v>2260</v>
      </c>
      <c r="G26" s="21">
        <f>F26/'2022'!F26</f>
        <v>0.9580330648579907</v>
      </c>
      <c r="H26" s="26">
        <f t="shared" si="1"/>
        <v>18440</v>
      </c>
      <c r="I26" s="21">
        <f>H26/'2022'!H26</f>
        <v>1.0316661071948081</v>
      </c>
      <c r="J26" s="26">
        <v>145</v>
      </c>
      <c r="K26" s="21">
        <f>J26/'2022'!J26</f>
        <v>0.5708661417322834</v>
      </c>
      <c r="L26" s="26">
        <f t="shared" si="0"/>
        <v>18585</v>
      </c>
      <c r="M26" s="21">
        <f>L26/'2022'!L26</f>
        <v>1.0252096204766108</v>
      </c>
    </row>
    <row r="27" spans="1:13" ht="12.75">
      <c r="A27" s="14" t="s">
        <v>28</v>
      </c>
      <c r="B27" s="10"/>
      <c r="C27" s="21">
        <f>B27/'2022'!B27</f>
        <v>0</v>
      </c>
      <c r="D27" s="10"/>
      <c r="E27" s="21">
        <f>D27/'2022'!D27</f>
        <v>0</v>
      </c>
      <c r="F27" s="10"/>
      <c r="G27" s="21">
        <f>F27/'2022'!F27</f>
        <v>0</v>
      </c>
      <c r="H27" s="10">
        <f t="shared" si="1"/>
        <v>0</v>
      </c>
      <c r="I27" s="21">
        <f>H27/'2022'!H27</f>
        <v>0</v>
      </c>
      <c r="J27" s="10"/>
      <c r="K27" s="21">
        <f>J27/'2022'!J27</f>
        <v>0</v>
      </c>
      <c r="L27" s="10">
        <f t="shared" si="0"/>
        <v>0</v>
      </c>
      <c r="M27" s="21">
        <f>L27/'2022'!L27</f>
        <v>0</v>
      </c>
    </row>
    <row r="28" spans="1:13" ht="12.75">
      <c r="A28" s="14" t="s">
        <v>29</v>
      </c>
      <c r="B28" s="43">
        <f>SUM(B25:B27)</f>
        <v>29223</v>
      </c>
      <c r="C28" s="23">
        <f>B28/'2022'!B28</f>
        <v>0.7077157802964255</v>
      </c>
      <c r="D28" s="43">
        <f>SUM(D25:D27)</f>
        <v>2350</v>
      </c>
      <c r="E28" s="23">
        <f>D28/'2022'!D28</f>
        <v>0.6384134745992937</v>
      </c>
      <c r="F28" s="43">
        <f>SUM(F25:F27)</f>
        <v>4428</v>
      </c>
      <c r="G28" s="23">
        <f>F28/'2022'!F28</f>
        <v>0.6287986367509231</v>
      </c>
      <c r="H28" s="43">
        <f t="shared" si="1"/>
        <v>36001</v>
      </c>
      <c r="I28" s="23">
        <f>H28/'2022'!H28</f>
        <v>0.6921272709795251</v>
      </c>
      <c r="J28" s="43">
        <f>SUM(J25:J27)</f>
        <v>318</v>
      </c>
      <c r="K28" s="23">
        <f>J28/'2022'!J28</f>
        <v>0.4472573839662447</v>
      </c>
      <c r="L28" s="43">
        <f t="shared" si="0"/>
        <v>36319</v>
      </c>
      <c r="M28" s="23">
        <f>L28/'2022'!L28</f>
        <v>0.6888252475059743</v>
      </c>
    </row>
    <row r="29" spans="1:13" ht="13.5" thickBot="1">
      <c r="A29" s="15" t="s">
        <v>30</v>
      </c>
      <c r="B29" s="16">
        <f>SUM(B28,B24)</f>
        <v>67445</v>
      </c>
      <c r="C29" s="31">
        <f>B29/'2022'!B29</f>
        <v>0.8090713882990846</v>
      </c>
      <c r="D29" s="16">
        <f>SUM(D28,D24)</f>
        <v>5599</v>
      </c>
      <c r="E29" s="31">
        <f>D29/'2022'!D29</f>
        <v>0.767196492189641</v>
      </c>
      <c r="F29" s="16">
        <f>SUM(F28,F24)</f>
        <v>10619</v>
      </c>
      <c r="G29" s="31">
        <f>F29/'2022'!F29</f>
        <v>0.7494530312654386</v>
      </c>
      <c r="H29" s="16">
        <f t="shared" si="1"/>
        <v>83663</v>
      </c>
      <c r="I29" s="31">
        <f>H29/'2022'!H29</f>
        <v>0.7980978364559087</v>
      </c>
      <c r="J29" s="16">
        <f>SUM(J28,J24)</f>
        <v>817</v>
      </c>
      <c r="K29" s="31">
        <f>J29/'2022'!J29</f>
        <v>0.5396301188903567</v>
      </c>
      <c r="L29" s="16">
        <f t="shared" si="0"/>
        <v>84480</v>
      </c>
      <c r="M29" s="31">
        <f>L29/'2022'!L29</f>
        <v>0.7944180098173816</v>
      </c>
    </row>
    <row r="30" spans="1:13" ht="13.5" thickBot="1" thickTop="1">
      <c r="A30" s="18" t="s">
        <v>167</v>
      </c>
      <c r="B30" s="44">
        <f>SUM(B20,B29)</f>
        <v>142828</v>
      </c>
      <c r="C30" s="45">
        <f>B30/'2022'!B30</f>
        <v>0.8292382721783558</v>
      </c>
      <c r="D30" s="44">
        <f>SUM(D20,D29)</f>
        <v>11938</v>
      </c>
      <c r="E30" s="45">
        <f>D30/'2022'!D30</f>
        <v>0.7997052518756699</v>
      </c>
      <c r="F30" s="44">
        <f>SUM(F20,F29)</f>
        <v>23430</v>
      </c>
      <c r="G30" s="45">
        <f>F30/'2022'!F30</f>
        <v>0.8015463035818138</v>
      </c>
      <c r="H30" s="44">
        <f>SUM(H20,H29)</f>
        <v>178196</v>
      </c>
      <c r="I30" s="45">
        <f>H30/'2022'!H30</f>
        <v>0.823460367192085</v>
      </c>
      <c r="J30" s="44">
        <f>SUM(J20,J29)</f>
        <v>2409</v>
      </c>
      <c r="K30" s="45">
        <f>J30/'2022'!J30</f>
        <v>0.788027477919529</v>
      </c>
      <c r="L30" s="44">
        <f t="shared" si="0"/>
        <v>180605</v>
      </c>
      <c r="M30" s="45">
        <f>L30/'2022'!L30</f>
        <v>0.8229667906095072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30" sqref="B25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92</v>
      </c>
      <c r="B4" s="70">
        <v>181501</v>
      </c>
      <c r="C4" s="71">
        <v>0.9877014165138414</v>
      </c>
      <c r="D4" s="72">
        <v>17118</v>
      </c>
      <c r="E4" s="71">
        <v>0.9570078828199251</v>
      </c>
      <c r="F4" s="72">
        <v>52134</v>
      </c>
      <c r="G4" s="71">
        <v>1.0361522408824406</v>
      </c>
      <c r="H4" s="72">
        <v>250773</v>
      </c>
      <c r="I4" s="71">
        <v>0.9952810344417016</v>
      </c>
      <c r="J4" s="72">
        <v>7235</v>
      </c>
      <c r="K4" s="71">
        <v>1.2825740117000533</v>
      </c>
      <c r="L4" s="72">
        <v>257938</v>
      </c>
      <c r="M4" s="71">
        <v>1.001300450693509</v>
      </c>
    </row>
    <row r="5" spans="1:13" ht="12.75">
      <c r="A5" s="12" t="s">
        <v>107</v>
      </c>
      <c r="B5" s="70">
        <v>180115</v>
      </c>
      <c r="C5" s="71">
        <v>0.9923636784370334</v>
      </c>
      <c r="D5" s="72">
        <v>15957</v>
      </c>
      <c r="E5" s="71">
        <v>0.9321766561514195</v>
      </c>
      <c r="F5" s="72">
        <v>48723</v>
      </c>
      <c r="G5" s="71">
        <v>0.9345724479226608</v>
      </c>
      <c r="H5" s="72">
        <v>244795</v>
      </c>
      <c r="I5" s="71">
        <v>0.9761617079988675</v>
      </c>
      <c r="J5" s="72">
        <v>6266</v>
      </c>
      <c r="K5" s="71">
        <v>0.8660677263303387</v>
      </c>
      <c r="L5" s="72">
        <v>251061</v>
      </c>
      <c r="M5" s="71">
        <v>0.9733385542262094</v>
      </c>
    </row>
    <row r="6" spans="1:13" ht="12.75">
      <c r="A6" s="12" t="s">
        <v>108</v>
      </c>
      <c r="B6" s="70">
        <v>179326</v>
      </c>
      <c r="C6" s="71">
        <v>0.9956194653415873</v>
      </c>
      <c r="D6" s="72">
        <v>15932</v>
      </c>
      <c r="E6" s="71">
        <v>0.9984332894654384</v>
      </c>
      <c r="F6" s="72">
        <v>44060</v>
      </c>
      <c r="G6" s="71">
        <v>0.9042957124971779</v>
      </c>
      <c r="H6" s="72">
        <v>239318</v>
      </c>
      <c r="I6" s="71">
        <v>0.9776261770052493</v>
      </c>
      <c r="J6" s="72">
        <v>5998</v>
      </c>
      <c r="K6" s="71">
        <v>0.9572294924992021</v>
      </c>
      <c r="L6" s="72">
        <v>245316</v>
      </c>
      <c r="M6" s="71">
        <v>0.9771171149640924</v>
      </c>
    </row>
    <row r="7" spans="1:13" ht="12.75">
      <c r="A7" s="9" t="s">
        <v>109</v>
      </c>
      <c r="B7" s="26">
        <v>172735</v>
      </c>
      <c r="C7" s="23">
        <v>0.9632457089323355</v>
      </c>
      <c r="D7" s="27">
        <v>14840</v>
      </c>
      <c r="E7" s="23">
        <v>0.9314586994727593</v>
      </c>
      <c r="F7" s="27">
        <v>38893</v>
      </c>
      <c r="G7" s="23">
        <v>0.8827280980481162</v>
      </c>
      <c r="H7" s="27">
        <v>226468</v>
      </c>
      <c r="I7" s="23">
        <v>0.946305752179109</v>
      </c>
      <c r="J7" s="27">
        <v>4165</v>
      </c>
      <c r="K7" s="23">
        <v>0.6943981327109037</v>
      </c>
      <c r="L7" s="27">
        <v>230633</v>
      </c>
      <c r="M7" s="23">
        <v>0.9401465864436074</v>
      </c>
    </row>
    <row r="8" spans="1:13" ht="12.75">
      <c r="A8" s="12" t="s">
        <v>111</v>
      </c>
      <c r="B8" s="70">
        <v>173977</v>
      </c>
      <c r="C8" s="71">
        <v>1.0071902046487393</v>
      </c>
      <c r="D8" s="72">
        <v>14833</v>
      </c>
      <c r="E8" s="71">
        <v>0.9995283018867924</v>
      </c>
      <c r="F8" s="72">
        <v>40501</v>
      </c>
      <c r="G8" s="71">
        <v>1.0413442007559202</v>
      </c>
      <c r="H8" s="72">
        <v>229311</v>
      </c>
      <c r="I8" s="71">
        <v>1.0125536499637917</v>
      </c>
      <c r="J8" s="72">
        <v>4592</v>
      </c>
      <c r="K8" s="71">
        <v>1.1025210084033614</v>
      </c>
      <c r="L8" s="72">
        <v>233903</v>
      </c>
      <c r="M8" s="71">
        <v>1.0141783699644022</v>
      </c>
    </row>
    <row r="9" spans="1:13" ht="12.75">
      <c r="A9" s="12" t="s">
        <v>114</v>
      </c>
      <c r="B9" s="70">
        <v>173176</v>
      </c>
      <c r="C9" s="71">
        <v>0.9953959431419096</v>
      </c>
      <c r="D9" s="72">
        <v>14366</v>
      </c>
      <c r="E9" s="71">
        <v>0.9685161464302569</v>
      </c>
      <c r="F9" s="72">
        <v>38112</v>
      </c>
      <c r="G9" s="71">
        <v>0.9410138021283425</v>
      </c>
      <c r="H9" s="72">
        <v>225654</v>
      </c>
      <c r="I9" s="71">
        <v>0.9840522260161964</v>
      </c>
      <c r="J9" s="72">
        <v>4403</v>
      </c>
      <c r="K9" s="71">
        <v>0.9588414634146342</v>
      </c>
      <c r="L9" s="72">
        <v>230057</v>
      </c>
      <c r="M9" s="71">
        <v>0.9835572865675087</v>
      </c>
    </row>
    <row r="10" spans="1:13" ht="12.75">
      <c r="A10" s="12" t="s">
        <v>119</v>
      </c>
      <c r="B10" s="70">
        <v>167652</v>
      </c>
      <c r="C10" s="71">
        <v>0.9681018154940638</v>
      </c>
      <c r="D10" s="72">
        <v>14186</v>
      </c>
      <c r="E10" s="71">
        <v>0.9874704162606154</v>
      </c>
      <c r="F10" s="72">
        <v>35901</v>
      </c>
      <c r="G10" s="71">
        <v>0.9419867758186398</v>
      </c>
      <c r="H10" s="72">
        <v>217739</v>
      </c>
      <c r="I10" s="71">
        <v>0.9649241759507919</v>
      </c>
      <c r="J10" s="72">
        <v>4018</v>
      </c>
      <c r="K10" s="71">
        <v>0.9125596184419714</v>
      </c>
      <c r="L10" s="72">
        <v>221757</v>
      </c>
      <c r="M10" s="71">
        <v>0.9639219845516546</v>
      </c>
    </row>
    <row r="11" spans="1:13" ht="13.5" thickBot="1">
      <c r="A11" s="74" t="s">
        <v>120</v>
      </c>
      <c r="B11" s="30">
        <v>172779</v>
      </c>
      <c r="C11" s="31">
        <v>1.0305812039224107</v>
      </c>
      <c r="D11" s="32">
        <v>13940</v>
      </c>
      <c r="E11" s="31">
        <v>0.9826589595375722</v>
      </c>
      <c r="F11" s="32">
        <v>35563</v>
      </c>
      <c r="G11" s="31">
        <v>0.9905852204673965</v>
      </c>
      <c r="H11" s="32">
        <v>222282</v>
      </c>
      <c r="I11" s="31">
        <v>1.0208644294315672</v>
      </c>
      <c r="J11" s="32">
        <v>4207</v>
      </c>
      <c r="K11" s="31">
        <v>1.0470383275261324</v>
      </c>
      <c r="L11" s="32">
        <v>226489</v>
      </c>
      <c r="M11" s="31">
        <v>1.0213386725109015</v>
      </c>
    </row>
    <row r="12" spans="1:13" ht="13.5" thickTop="1">
      <c r="A12" s="13">
        <v>41640</v>
      </c>
      <c r="B12" s="28">
        <v>13221</v>
      </c>
      <c r="C12" s="21">
        <f>B12/'2013'!B12</f>
        <v>1.080323582284687</v>
      </c>
      <c r="D12" s="28">
        <v>1072</v>
      </c>
      <c r="E12" s="21">
        <f>D12/'2013'!D12</f>
        <v>0.9990680335507922</v>
      </c>
      <c r="F12" s="28">
        <v>2751</v>
      </c>
      <c r="G12" s="21">
        <f>F12/'2013'!F12</f>
        <v>1.0895049504950496</v>
      </c>
      <c r="H12" s="28">
        <f>SUM(B12,D12,F12)</f>
        <v>17044</v>
      </c>
      <c r="I12" s="21">
        <f>H12/'2013'!H12</f>
        <v>1.0762818893660016</v>
      </c>
      <c r="J12" s="28">
        <v>324</v>
      </c>
      <c r="K12" s="21">
        <f>J12/'2013'!J12</f>
        <v>0.8975069252077562</v>
      </c>
      <c r="L12" s="28">
        <f>SUM(H12,J12)</f>
        <v>17368</v>
      </c>
      <c r="M12" s="21">
        <f>L12/'2013'!L12</f>
        <v>1.0722973390133976</v>
      </c>
    </row>
    <row r="13" spans="1:13" ht="12.75">
      <c r="A13" s="14" t="s">
        <v>14</v>
      </c>
      <c r="B13" s="26">
        <v>14449</v>
      </c>
      <c r="C13" s="21">
        <f>B13/'2013'!B13</f>
        <v>1.1002055889743394</v>
      </c>
      <c r="D13" s="26">
        <v>1162</v>
      </c>
      <c r="E13" s="21">
        <f>D13/'2013'!D13</f>
        <v>1.0430879712746859</v>
      </c>
      <c r="F13" s="26">
        <v>2977</v>
      </c>
      <c r="G13" s="21">
        <f>F13/'2013'!F13</f>
        <v>1.0880847953216375</v>
      </c>
      <c r="H13" s="26">
        <v>18588</v>
      </c>
      <c r="I13" s="21">
        <f>H13/'2013'!H13</f>
        <v>1.0945062709768592</v>
      </c>
      <c r="J13" s="26">
        <v>359</v>
      </c>
      <c r="K13" s="21">
        <f>J13/'2013'!J13</f>
        <v>1.1080246913580247</v>
      </c>
      <c r="L13" s="26">
        <v>18947</v>
      </c>
      <c r="M13" s="21">
        <f>L13/'2013'!L13</f>
        <v>1.0947593459293927</v>
      </c>
    </row>
    <row r="14" spans="1:13" ht="12.75">
      <c r="A14" s="14" t="s">
        <v>15</v>
      </c>
      <c r="B14" s="26">
        <v>18275</v>
      </c>
      <c r="C14" s="21">
        <f>B14/'2013'!B14</f>
        <v>1.0697143526106299</v>
      </c>
      <c r="D14" s="26">
        <v>1385</v>
      </c>
      <c r="E14" s="21">
        <f>D14/'2013'!D14</f>
        <v>1.0662047729022326</v>
      </c>
      <c r="F14" s="26">
        <v>3364</v>
      </c>
      <c r="G14" s="21">
        <f>F14/'2013'!F14</f>
        <v>0.9839134249780638</v>
      </c>
      <c r="H14" s="26">
        <v>23024</v>
      </c>
      <c r="I14" s="21">
        <f>H14/'2013'!H14</f>
        <v>1.0560499036785616</v>
      </c>
      <c r="J14" s="26">
        <v>339</v>
      </c>
      <c r="K14" s="21">
        <f>J14/'2013'!J14</f>
        <v>0.7600896860986547</v>
      </c>
      <c r="L14" s="26">
        <v>23363</v>
      </c>
      <c r="M14" s="21">
        <f>L14/'2013'!L14</f>
        <v>1.0501168644372527</v>
      </c>
    </row>
    <row r="15" spans="1:13" ht="12.75">
      <c r="A15" s="14" t="s">
        <v>16</v>
      </c>
      <c r="B15" s="43">
        <f>SUM(B12:B14)</f>
        <v>45945</v>
      </c>
      <c r="C15" s="21">
        <f>B15/'2013'!B15</f>
        <v>1.0822046873159816</v>
      </c>
      <c r="D15" s="43">
        <f>SUM(D12:D14)</f>
        <v>3619</v>
      </c>
      <c r="E15" s="21">
        <f>D15/'2013'!D15</f>
        <v>1.038152610441767</v>
      </c>
      <c r="F15" s="43">
        <f>SUM(F12:F14)</f>
        <v>9092</v>
      </c>
      <c r="G15" s="21">
        <f>F15/'2013'!F15</f>
        <v>1.0474654377880184</v>
      </c>
      <c r="H15" s="43">
        <f>SUM(B15,D15,F15)</f>
        <v>58656</v>
      </c>
      <c r="I15" s="21">
        <f>H15/'2013'!H15</f>
        <v>1.0738726863294337</v>
      </c>
      <c r="J15" s="43">
        <f>SUM(J12:J14)</f>
        <v>1022</v>
      </c>
      <c r="K15" s="21">
        <f>J15/'2013'!J15</f>
        <v>0.9036251105216623</v>
      </c>
      <c r="L15" s="43">
        <f>SUM(H15,J15)</f>
        <v>59678</v>
      </c>
      <c r="M15" s="21">
        <f>L15/'2013'!L15</f>
        <v>1.0704189984215813</v>
      </c>
    </row>
    <row r="16" spans="1:13" ht="12.75">
      <c r="A16" s="14" t="s">
        <v>17</v>
      </c>
      <c r="B16" s="26">
        <v>15771</v>
      </c>
      <c r="C16" s="21">
        <f>B16/'2013'!B16</f>
        <v>0.9439755790985814</v>
      </c>
      <c r="D16" s="26">
        <v>1186</v>
      </c>
      <c r="E16" s="21">
        <f>D16/'2013'!D16</f>
        <v>0.8978046934140802</v>
      </c>
      <c r="F16" s="26">
        <v>3235</v>
      </c>
      <c r="G16" s="21">
        <f>F16/'2013'!F16</f>
        <v>0.9741041854862993</v>
      </c>
      <c r="H16" s="26">
        <v>20192</v>
      </c>
      <c r="I16" s="21">
        <f>H16/'2013'!H16</f>
        <v>0.945805424141646</v>
      </c>
      <c r="J16" s="26">
        <v>296</v>
      </c>
      <c r="K16" s="21">
        <f>J16/'2013'!J16</f>
        <v>0.8176795580110497</v>
      </c>
      <c r="L16" s="26">
        <v>20488</v>
      </c>
      <c r="M16" s="21">
        <f>L16/'2013'!L16</f>
        <v>0.9436691078255263</v>
      </c>
    </row>
    <row r="17" spans="1:13" ht="12.75">
      <c r="A17" s="14" t="s">
        <v>18</v>
      </c>
      <c r="B17" s="26">
        <v>12768</v>
      </c>
      <c r="C17" s="21">
        <f>B17/'2013'!B17</f>
        <v>0.9507073715562174</v>
      </c>
      <c r="D17" s="26">
        <v>1034</v>
      </c>
      <c r="E17" s="21">
        <f>D17/'2013'!D17</f>
        <v>0.8944636678200693</v>
      </c>
      <c r="F17" s="26">
        <v>2887</v>
      </c>
      <c r="G17" s="21">
        <f>F17/'2013'!F17</f>
        <v>1.0154766092156173</v>
      </c>
      <c r="H17" s="26">
        <v>16689</v>
      </c>
      <c r="I17" s="21">
        <f>H17/'2013'!H17</f>
        <v>0.9575420276550577</v>
      </c>
      <c r="J17" s="26">
        <v>406</v>
      </c>
      <c r="K17" s="21">
        <f>J17/'2013'!J17</f>
        <v>1.1153846153846154</v>
      </c>
      <c r="L17" s="26">
        <v>17095</v>
      </c>
      <c r="M17" s="21">
        <f>L17/'2013'!L17</f>
        <v>0.9607710897543978</v>
      </c>
    </row>
    <row r="18" spans="1:13" ht="12.75">
      <c r="A18" s="14" t="s">
        <v>19</v>
      </c>
      <c r="B18" s="26">
        <v>12711</v>
      </c>
      <c r="C18" s="21">
        <f>B18/'2013'!B18</f>
        <v>1.0278990781174187</v>
      </c>
      <c r="D18" s="26">
        <v>1060</v>
      </c>
      <c r="E18" s="21">
        <f>D18/'2013'!D18</f>
        <v>1.0301263362487851</v>
      </c>
      <c r="F18" s="26">
        <v>2908</v>
      </c>
      <c r="G18" s="21">
        <f>F18/'2013'!F18</f>
        <v>1.0494406351497654</v>
      </c>
      <c r="H18" s="26">
        <v>16679</v>
      </c>
      <c r="I18" s="21">
        <f>H18/'2013'!H18</f>
        <v>1.031733267351231</v>
      </c>
      <c r="J18" s="26">
        <v>440</v>
      </c>
      <c r="K18" s="21">
        <f>J18/'2013'!J18</f>
        <v>0.9932279909706546</v>
      </c>
      <c r="L18" s="26">
        <v>17119</v>
      </c>
      <c r="M18" s="21">
        <f>L18/'2013'!L18</f>
        <v>1.030706243602866</v>
      </c>
    </row>
    <row r="19" spans="1:13" ht="12.75">
      <c r="A19" s="14" t="s">
        <v>20</v>
      </c>
      <c r="B19" s="43">
        <f>SUM(B16:B18)</f>
        <v>41250</v>
      </c>
      <c r="C19" s="21">
        <f>B19/'2013'!B19</f>
        <v>0.9705197280191986</v>
      </c>
      <c r="D19" s="43">
        <f>SUM(D16:D18)</f>
        <v>3280</v>
      </c>
      <c r="E19" s="21">
        <f>D19/'2013'!D19</f>
        <v>0.9355390758699372</v>
      </c>
      <c r="F19" s="43">
        <f>SUM(F16:F18)</f>
        <v>9030</v>
      </c>
      <c r="G19" s="21">
        <f>F19/'2013'!F19</f>
        <v>1.0106323447118075</v>
      </c>
      <c r="H19" s="43">
        <f>SUM(B19,D19,F19)</f>
        <v>53560</v>
      </c>
      <c r="I19" s="21">
        <f>H19/'2013'!H19</f>
        <v>0.9748107163657542</v>
      </c>
      <c r="J19" s="43">
        <f>SUM(J16:J18)</f>
        <v>1142</v>
      </c>
      <c r="K19" s="21">
        <f>J19/'2013'!J19</f>
        <v>0.9769033361847733</v>
      </c>
      <c r="L19" s="43">
        <f>SUM(H19,J19)</f>
        <v>54702</v>
      </c>
      <c r="M19" s="21">
        <f>L19/'2013'!L19</f>
        <v>0.9748543118350471</v>
      </c>
    </row>
    <row r="20" spans="1:13" ht="12.75">
      <c r="A20" s="14" t="s">
        <v>21</v>
      </c>
      <c r="B20" s="26">
        <f>SUM(B12:B14,B16:B18)</f>
        <v>87195</v>
      </c>
      <c r="C20" s="21">
        <f>B20/'2013'!B20</f>
        <v>1.0263306575013535</v>
      </c>
      <c r="D20" s="26">
        <f>SUM(D12:D14,D16:D18)</f>
        <v>6899</v>
      </c>
      <c r="E20" s="21">
        <f>D20/'2013'!D20</f>
        <v>0.9866990846681922</v>
      </c>
      <c r="F20" s="26">
        <f>SUM(F12:F14,F16:F18)</f>
        <v>18122</v>
      </c>
      <c r="G20" s="21">
        <f>F20/'2013'!F20</f>
        <v>1.0287822878228783</v>
      </c>
      <c r="H20" s="26">
        <f>SUM(B20,D20,F20)</f>
        <v>112216</v>
      </c>
      <c r="I20" s="21">
        <f>H20/'2013'!H20</f>
        <v>1.0241956829279424</v>
      </c>
      <c r="J20" s="26">
        <f>SUM(J12:J14,J16:J18)</f>
        <v>2164</v>
      </c>
      <c r="K20" s="21">
        <f>J20/'2013'!J20</f>
        <v>0.9408695652173913</v>
      </c>
      <c r="L20" s="26">
        <f>SUM(H20,J20)</f>
        <v>114380</v>
      </c>
      <c r="M20" s="21">
        <f>L20/'2013'!L20</f>
        <v>1.0224824565324275</v>
      </c>
    </row>
    <row r="21" spans="1:13" ht="12.75">
      <c r="A21" s="14" t="s">
        <v>22</v>
      </c>
      <c r="B21" s="26">
        <v>14363</v>
      </c>
      <c r="C21" s="21">
        <f>B21/'2013'!B21</f>
        <v>0.9961162355225743</v>
      </c>
      <c r="D21" s="26">
        <v>1120</v>
      </c>
      <c r="E21" s="21">
        <f>D21/'2013'!D21</f>
        <v>1.0108303249097472</v>
      </c>
      <c r="F21" s="26">
        <v>3090</v>
      </c>
      <c r="G21" s="21">
        <f>F21/'2013'!F21</f>
        <v>1.0084856396866841</v>
      </c>
      <c r="H21" s="26">
        <v>18573</v>
      </c>
      <c r="I21" s="21">
        <f>H21/'2013'!H21</f>
        <v>0.9990317895756011</v>
      </c>
      <c r="J21" s="26">
        <v>411</v>
      </c>
      <c r="K21" s="21">
        <f>J21/'2013'!J21</f>
        <v>1.7125</v>
      </c>
      <c r="L21" s="26">
        <v>18984</v>
      </c>
      <c r="M21" s="21">
        <f>L21/'2013'!L21</f>
        <v>1.0081249004301418</v>
      </c>
    </row>
    <row r="22" spans="1:13" ht="12.75">
      <c r="A22" s="14" t="s">
        <v>23</v>
      </c>
      <c r="B22" s="26">
        <v>12485</v>
      </c>
      <c r="C22" s="21">
        <f>B22/'2013'!B22</f>
        <v>0.9588357269026957</v>
      </c>
      <c r="D22" s="26">
        <v>974</v>
      </c>
      <c r="E22" s="21">
        <f>D22/'2013'!D22</f>
        <v>0.8911253430924062</v>
      </c>
      <c r="F22" s="26">
        <v>2782</v>
      </c>
      <c r="G22" s="21">
        <f>F22/'2013'!F22</f>
        <v>1.042728635682159</v>
      </c>
      <c r="H22" s="26">
        <v>16241</v>
      </c>
      <c r="I22" s="21">
        <f>H22/'2013'!H22</f>
        <v>0.9677630794899297</v>
      </c>
      <c r="J22" s="26">
        <v>471</v>
      </c>
      <c r="K22" s="21">
        <f>J22/'2013'!J22</f>
        <v>1.252659574468085</v>
      </c>
      <c r="L22" s="26">
        <v>16712</v>
      </c>
      <c r="M22" s="21">
        <f>L22/'2013'!L22</f>
        <v>0.9740062944399114</v>
      </c>
    </row>
    <row r="23" spans="1:13" ht="12.75">
      <c r="A23" s="14" t="s">
        <v>24</v>
      </c>
      <c r="B23" s="26">
        <v>14678</v>
      </c>
      <c r="C23" s="21">
        <f>B23/'2013'!B23</f>
        <v>1.040476359254271</v>
      </c>
      <c r="D23" s="26">
        <v>1200</v>
      </c>
      <c r="E23" s="21">
        <f>D23/'2013'!D23</f>
        <v>1.0968921389396709</v>
      </c>
      <c r="F23" s="26">
        <v>3040</v>
      </c>
      <c r="G23" s="21">
        <f>F23/'2013'!F23</f>
        <v>1.031907671418873</v>
      </c>
      <c r="H23" s="26">
        <v>18918</v>
      </c>
      <c r="I23" s="21">
        <f>H23/'2013'!H23</f>
        <v>1.0424863613820465</v>
      </c>
      <c r="J23" s="26">
        <v>458</v>
      </c>
      <c r="K23" s="21">
        <f>J23/'2013'!J23</f>
        <v>1.2378378378378379</v>
      </c>
      <c r="L23" s="26">
        <v>19376</v>
      </c>
      <c r="M23" s="21">
        <f>L23/'2013'!L23</f>
        <v>1.046389803963925</v>
      </c>
    </row>
    <row r="24" spans="1:13" ht="12.75">
      <c r="A24" s="14" t="s">
        <v>25</v>
      </c>
      <c r="B24" s="43">
        <f>SUM(B21:B23)</f>
        <v>41526</v>
      </c>
      <c r="C24" s="21">
        <f>B24/'2013'!B24</f>
        <v>0.9994945483428407</v>
      </c>
      <c r="D24" s="43">
        <f>SUM(D21:D23)</f>
        <v>3294</v>
      </c>
      <c r="E24" s="21">
        <f>D24/'2013'!D24</f>
        <v>0.9996965098634294</v>
      </c>
      <c r="F24" s="43">
        <f>SUM(F21:F23)</f>
        <v>8912</v>
      </c>
      <c r="G24" s="21">
        <f>F24/'2013'!F24</f>
        <v>1.0269647384189906</v>
      </c>
      <c r="H24" s="43">
        <f>SUM(B24,D24,F24)</f>
        <v>53732</v>
      </c>
      <c r="I24" s="21">
        <f>H24/'2013'!H24</f>
        <v>1.0039611360239162</v>
      </c>
      <c r="J24" s="43">
        <f>SUM(J21:J23)</f>
        <v>1340</v>
      </c>
      <c r="K24" s="21">
        <f>J24/'2013'!J24</f>
        <v>1.359026369168357</v>
      </c>
      <c r="L24" s="43">
        <f>SUM(H24,J24)</f>
        <v>55072</v>
      </c>
      <c r="M24" s="21">
        <f>L24/'2013'!L24</f>
        <v>1.0103841778886729</v>
      </c>
    </row>
    <row r="25" spans="1:13" ht="12.75">
      <c r="A25" s="14" t="s">
        <v>26</v>
      </c>
      <c r="B25" s="26">
        <v>15842</v>
      </c>
      <c r="C25" s="21">
        <f>B25/'2013'!B25</f>
        <v>0.9962268896994089</v>
      </c>
      <c r="D25" s="26">
        <v>1278</v>
      </c>
      <c r="E25" s="21">
        <f>D25/'2013'!D25</f>
        <v>0.9891640866873065</v>
      </c>
      <c r="F25" s="26">
        <v>3238</v>
      </c>
      <c r="G25" s="21">
        <f>F25/'2013'!F25</f>
        <v>1.0185592953759044</v>
      </c>
      <c r="H25" s="26">
        <v>20358</v>
      </c>
      <c r="I25" s="21">
        <f>H25/'2013'!H25</f>
        <v>0.9992637314092181</v>
      </c>
      <c r="J25" s="26">
        <v>467</v>
      </c>
      <c r="K25" s="21">
        <f>J25/'2013'!J25</f>
        <v>1.7232472324723247</v>
      </c>
      <c r="L25" s="26">
        <v>20825</v>
      </c>
      <c r="M25" s="21">
        <f>L25/'2013'!L25</f>
        <v>1.0087676806820383</v>
      </c>
    </row>
    <row r="26" spans="1:13" ht="12.75">
      <c r="A26" s="14" t="s">
        <v>27</v>
      </c>
      <c r="B26" s="26">
        <v>14986</v>
      </c>
      <c r="C26" s="21">
        <f>B26/'2013'!B26</f>
        <v>0.9211949840177035</v>
      </c>
      <c r="D26" s="26">
        <v>1167</v>
      </c>
      <c r="E26" s="21">
        <f>D26/'2013'!D26</f>
        <v>0.8908396946564886</v>
      </c>
      <c r="F26" s="26">
        <v>3074</v>
      </c>
      <c r="G26" s="21">
        <f>F26/'2013'!F26</f>
        <v>0.9397737694894528</v>
      </c>
      <c r="H26" s="26">
        <v>19227</v>
      </c>
      <c r="I26" s="21">
        <f>H26/'2013'!H26</f>
        <v>0.9222025037172047</v>
      </c>
      <c r="J26" s="26">
        <v>398</v>
      </c>
      <c r="K26" s="21">
        <f>J26/'2013'!J26</f>
        <v>1.267515923566879</v>
      </c>
      <c r="L26" s="26">
        <v>19625</v>
      </c>
      <c r="M26" s="21">
        <f>L26/'2013'!L26</f>
        <v>0.9273259934791853</v>
      </c>
    </row>
    <row r="27" spans="1:13" ht="12.75">
      <c r="A27" s="14" t="s">
        <v>28</v>
      </c>
      <c r="B27" s="10">
        <v>13889</v>
      </c>
      <c r="C27" s="21">
        <f>B27/'2013'!B27</f>
        <v>0.9847560975609756</v>
      </c>
      <c r="D27" s="10">
        <v>1009</v>
      </c>
      <c r="E27" s="21">
        <f>D27/'2013'!D27</f>
        <v>0.9600380589914367</v>
      </c>
      <c r="F27" s="10">
        <v>2859</v>
      </c>
      <c r="G27" s="21">
        <f>F27/'2013'!F27</f>
        <v>1.0138297872340425</v>
      </c>
      <c r="H27" s="10">
        <v>17757</v>
      </c>
      <c r="I27" s="21">
        <f>H27/'2013'!H27</f>
        <v>0.9878720445062587</v>
      </c>
      <c r="J27" s="10">
        <v>407</v>
      </c>
      <c r="K27" s="21">
        <f>J27/'2013'!J27</f>
        <v>1.2113095238095237</v>
      </c>
      <c r="L27" s="10">
        <v>18164</v>
      </c>
      <c r="M27" s="21">
        <f>L27/'2013'!L27</f>
        <v>0.9919720386652832</v>
      </c>
    </row>
    <row r="28" spans="1:13" ht="12.75">
      <c r="A28" s="14" t="s">
        <v>29</v>
      </c>
      <c r="B28" s="43">
        <f>SUM(B25:B27)</f>
        <v>44717</v>
      </c>
      <c r="C28" s="23">
        <f>B28/'2013'!B28</f>
        <v>0.9663525954099494</v>
      </c>
      <c r="D28" s="43">
        <f>SUM(D25:D27)</f>
        <v>3454</v>
      </c>
      <c r="E28" s="23">
        <f>D28/'2013'!D28</f>
        <v>0.9455242266630167</v>
      </c>
      <c r="F28" s="43">
        <f>SUM(F25:F27)</f>
        <v>9171</v>
      </c>
      <c r="G28" s="23">
        <f>F28/'2013'!F28</f>
        <v>0.9893203883495145</v>
      </c>
      <c r="H28" s="43">
        <f>SUM(B28,D28,F28)</f>
        <v>57342</v>
      </c>
      <c r="I28" s="23">
        <f>H28/'2013'!H28</f>
        <v>0.9686639525651638</v>
      </c>
      <c r="J28" s="43">
        <f>SUM(J25:J27)</f>
        <v>1272</v>
      </c>
      <c r="K28" s="23">
        <f>J28/'2013'!J28</f>
        <v>1.3811074918566775</v>
      </c>
      <c r="L28" s="43">
        <f>SUM(H28,J28)</f>
        <v>58614</v>
      </c>
      <c r="M28" s="23">
        <f>L28/'2013'!L28</f>
        <v>0.9749825343491134</v>
      </c>
    </row>
    <row r="29" spans="1:13" ht="13.5" thickBot="1">
      <c r="A29" s="15" t="s">
        <v>30</v>
      </c>
      <c r="B29" s="16">
        <f>SUM(B28,B24)</f>
        <v>86243</v>
      </c>
      <c r="C29" s="31">
        <f>B29/'2013'!B29</f>
        <v>0.9820316325252503</v>
      </c>
      <c r="D29" s="16">
        <f>SUM(D28,D24)</f>
        <v>6748</v>
      </c>
      <c r="E29" s="31">
        <f>D29/'2013'!D29</f>
        <v>0.9712147380541163</v>
      </c>
      <c r="F29" s="16">
        <f>SUM(F28,F24)</f>
        <v>18083</v>
      </c>
      <c r="G29" s="31">
        <f>F29/'2013'!F29</f>
        <v>1.0075217294406063</v>
      </c>
      <c r="H29" s="16">
        <f>SUM(B29,D29,F29)</f>
        <v>111074</v>
      </c>
      <c r="I29" s="31">
        <f>H29/'2013'!H29</f>
        <v>0.9854236716733057</v>
      </c>
      <c r="J29" s="16">
        <f>SUM(J28,J24)</f>
        <v>2612</v>
      </c>
      <c r="K29" s="31">
        <f>J29/'2013'!J29</f>
        <v>1.3696906135291034</v>
      </c>
      <c r="L29" s="16">
        <f>SUM(H29,J29)</f>
        <v>113686</v>
      </c>
      <c r="M29" s="31">
        <f>L29/'2013'!L29</f>
        <v>0.9918167225013959</v>
      </c>
    </row>
    <row r="30" spans="1:13" ht="13.5" thickBot="1" thickTop="1">
      <c r="A30" s="18" t="s">
        <v>121</v>
      </c>
      <c r="B30" s="44">
        <f>SUM(B20,B29)</f>
        <v>173438</v>
      </c>
      <c r="C30" s="45">
        <f>B30/'2013'!B30</f>
        <v>1.003814120929048</v>
      </c>
      <c r="D30" s="44">
        <f>SUM(D20,D29)</f>
        <v>13647</v>
      </c>
      <c r="E30" s="45">
        <f>D30/'2013'!D30</f>
        <v>0.9789813486370158</v>
      </c>
      <c r="F30" s="44">
        <f>SUM(F20,F29)</f>
        <v>36205</v>
      </c>
      <c r="G30" s="45">
        <f>F30/'2013'!F30</f>
        <v>1.0180524702640386</v>
      </c>
      <c r="H30" s="44">
        <f>SUM(B30,D30,F30)</f>
        <v>223290</v>
      </c>
      <c r="I30" s="45">
        <f>H30/'2013'!H30</f>
        <v>1.0045347801441413</v>
      </c>
      <c r="J30" s="44">
        <f>SUM(J20,J29)</f>
        <v>4776</v>
      </c>
      <c r="K30" s="45">
        <f>J30/'2013'!J30</f>
        <v>1.1352507725219871</v>
      </c>
      <c r="L30" s="44">
        <f>SUM(H30,J30)</f>
        <v>228066</v>
      </c>
      <c r="M30" s="45">
        <f>L30/'2013'!L30</f>
        <v>1.006962810555921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30" sqref="B30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88</v>
      </c>
      <c r="B4" s="26">
        <v>183761</v>
      </c>
      <c r="C4" s="23">
        <v>0.9967509221089174</v>
      </c>
      <c r="D4" s="27">
        <v>17887</v>
      </c>
      <c r="E4" s="23">
        <v>0.9341445581783998</v>
      </c>
      <c r="F4" s="27">
        <v>50315</v>
      </c>
      <c r="G4" s="23">
        <v>0.9743227280649097</v>
      </c>
      <c r="H4" s="27">
        <v>251962</v>
      </c>
      <c r="I4" s="23">
        <v>0.9875131296345651</v>
      </c>
      <c r="J4" s="27">
        <v>5641</v>
      </c>
      <c r="K4" s="23">
        <v>0.76936715766503</v>
      </c>
      <c r="L4" s="27">
        <v>257603</v>
      </c>
      <c r="M4" s="23">
        <v>0.9814195367266078</v>
      </c>
    </row>
    <row r="5" spans="1:13" ht="12.75">
      <c r="A5" s="12" t="s">
        <v>92</v>
      </c>
      <c r="B5" s="70">
        <v>181501</v>
      </c>
      <c r="C5" s="71">
        <v>0.9877014165138414</v>
      </c>
      <c r="D5" s="72">
        <v>17118</v>
      </c>
      <c r="E5" s="71">
        <v>0.9570078828199251</v>
      </c>
      <c r="F5" s="72">
        <v>52134</v>
      </c>
      <c r="G5" s="71">
        <v>1.0361522408824406</v>
      </c>
      <c r="H5" s="72">
        <v>250773</v>
      </c>
      <c r="I5" s="71">
        <v>0.9952810344417016</v>
      </c>
      <c r="J5" s="72">
        <v>7235</v>
      </c>
      <c r="K5" s="71">
        <v>1.2825740117000533</v>
      </c>
      <c r="L5" s="72">
        <v>257938</v>
      </c>
      <c r="M5" s="71">
        <v>1.001300450693509</v>
      </c>
    </row>
    <row r="6" spans="1:13" ht="12.75">
      <c r="A6" s="12" t="s">
        <v>107</v>
      </c>
      <c r="B6" s="70">
        <v>180115</v>
      </c>
      <c r="C6" s="71">
        <v>0.9923636784370334</v>
      </c>
      <c r="D6" s="72">
        <v>15957</v>
      </c>
      <c r="E6" s="71">
        <v>0.9321766561514195</v>
      </c>
      <c r="F6" s="72">
        <v>48723</v>
      </c>
      <c r="G6" s="71">
        <v>0.9345724479226608</v>
      </c>
      <c r="H6" s="72">
        <v>244795</v>
      </c>
      <c r="I6" s="71">
        <v>0.9761617079988675</v>
      </c>
      <c r="J6" s="72">
        <v>6266</v>
      </c>
      <c r="K6" s="71">
        <v>0.8660677263303387</v>
      </c>
      <c r="L6" s="72">
        <v>251061</v>
      </c>
      <c r="M6" s="71">
        <v>0.9733385542262094</v>
      </c>
    </row>
    <row r="7" spans="1:13" ht="12.75">
      <c r="A7" s="12" t="s">
        <v>108</v>
      </c>
      <c r="B7" s="70">
        <v>179326</v>
      </c>
      <c r="C7" s="71">
        <v>0.9956194653415873</v>
      </c>
      <c r="D7" s="72">
        <v>15932</v>
      </c>
      <c r="E7" s="71">
        <v>0.9984332894654384</v>
      </c>
      <c r="F7" s="72">
        <v>44060</v>
      </c>
      <c r="G7" s="71">
        <v>0.9042957124971779</v>
      </c>
      <c r="H7" s="72">
        <v>239318</v>
      </c>
      <c r="I7" s="71">
        <v>0.9776261770052493</v>
      </c>
      <c r="J7" s="72">
        <v>5998</v>
      </c>
      <c r="K7" s="71">
        <v>0.9572294924992021</v>
      </c>
      <c r="L7" s="72">
        <v>245316</v>
      </c>
      <c r="M7" s="71">
        <v>0.9771171149640924</v>
      </c>
    </row>
    <row r="8" spans="1:13" ht="12.75">
      <c r="A8" s="9" t="s">
        <v>109</v>
      </c>
      <c r="B8" s="26">
        <v>172735</v>
      </c>
      <c r="C8" s="23">
        <v>0.9632457089323355</v>
      </c>
      <c r="D8" s="27">
        <v>14840</v>
      </c>
      <c r="E8" s="23">
        <v>0.9314586994727593</v>
      </c>
      <c r="F8" s="27">
        <v>38893</v>
      </c>
      <c r="G8" s="23">
        <v>0.8827280980481162</v>
      </c>
      <c r="H8" s="27">
        <v>226468</v>
      </c>
      <c r="I8" s="23">
        <v>0.946305752179109</v>
      </c>
      <c r="J8" s="27">
        <v>4165</v>
      </c>
      <c r="K8" s="23">
        <v>0.6943981327109037</v>
      </c>
      <c r="L8" s="27">
        <v>230633</v>
      </c>
      <c r="M8" s="23">
        <v>0.9401465864436074</v>
      </c>
    </row>
    <row r="9" spans="1:13" ht="12.75">
      <c r="A9" s="12" t="s">
        <v>111</v>
      </c>
      <c r="B9" s="70">
        <v>173977</v>
      </c>
      <c r="C9" s="71">
        <v>1.0071902046487393</v>
      </c>
      <c r="D9" s="72">
        <v>14833</v>
      </c>
      <c r="E9" s="71">
        <v>0.9995283018867924</v>
      </c>
      <c r="F9" s="72">
        <v>40501</v>
      </c>
      <c r="G9" s="71">
        <v>1.0413442007559202</v>
      </c>
      <c r="H9" s="72">
        <v>229311</v>
      </c>
      <c r="I9" s="71">
        <v>1.0125536499637917</v>
      </c>
      <c r="J9" s="72">
        <v>4592</v>
      </c>
      <c r="K9" s="71">
        <v>1.1025210084033614</v>
      </c>
      <c r="L9" s="72">
        <v>233903</v>
      </c>
      <c r="M9" s="71">
        <v>1.0141783699644022</v>
      </c>
    </row>
    <row r="10" spans="1:13" ht="12.75">
      <c r="A10" s="12" t="s">
        <v>114</v>
      </c>
      <c r="B10" s="70">
        <v>173176</v>
      </c>
      <c r="C10" s="71">
        <v>0.9953959431419096</v>
      </c>
      <c r="D10" s="72">
        <v>14366</v>
      </c>
      <c r="E10" s="71">
        <v>0.9685161464302569</v>
      </c>
      <c r="F10" s="72">
        <v>38112</v>
      </c>
      <c r="G10" s="71">
        <v>0.9410138021283425</v>
      </c>
      <c r="H10" s="72">
        <v>225654</v>
      </c>
      <c r="I10" s="71">
        <v>0.9840522260161964</v>
      </c>
      <c r="J10" s="72">
        <v>4403</v>
      </c>
      <c r="K10" s="71">
        <v>0.9588414634146342</v>
      </c>
      <c r="L10" s="72">
        <v>230057</v>
      </c>
      <c r="M10" s="71">
        <v>0.9835572865675087</v>
      </c>
    </row>
    <row r="11" spans="1:13" ht="13.5" thickBot="1">
      <c r="A11" s="74" t="s">
        <v>115</v>
      </c>
      <c r="B11" s="30">
        <v>167652</v>
      </c>
      <c r="C11" s="31">
        <v>0.9681018154940638</v>
      </c>
      <c r="D11" s="32">
        <v>14186</v>
      </c>
      <c r="E11" s="31">
        <v>0.9874704162606154</v>
      </c>
      <c r="F11" s="32">
        <v>35901</v>
      </c>
      <c r="G11" s="31">
        <v>0.9419867758186398</v>
      </c>
      <c r="H11" s="32">
        <v>217739</v>
      </c>
      <c r="I11" s="31">
        <v>0.9649241759507919</v>
      </c>
      <c r="J11" s="32">
        <v>4018</v>
      </c>
      <c r="K11" s="31">
        <v>0.9125596184419714</v>
      </c>
      <c r="L11" s="32">
        <v>221757</v>
      </c>
      <c r="M11" s="31">
        <v>0.9639219845516546</v>
      </c>
    </row>
    <row r="12" spans="1:13" ht="13.5" thickTop="1">
      <c r="A12" s="13">
        <v>41275</v>
      </c>
      <c r="B12" s="28">
        <v>12238</v>
      </c>
      <c r="C12" s="21">
        <f>B12/'2012'!B12</f>
        <v>1.0540913006029284</v>
      </c>
      <c r="D12" s="28">
        <v>1073</v>
      </c>
      <c r="E12" s="21">
        <f>D12/'2012'!D12</f>
        <v>1.0248328557784145</v>
      </c>
      <c r="F12" s="28">
        <v>2525</v>
      </c>
      <c r="G12" s="21">
        <f>F12/'2012'!F12</f>
        <v>0.9478228228228228</v>
      </c>
      <c r="H12" s="28">
        <v>15836</v>
      </c>
      <c r="I12" s="21">
        <f>H12/'2012'!H12</f>
        <v>1.0336139938646303</v>
      </c>
      <c r="J12" s="28">
        <v>361</v>
      </c>
      <c r="K12" s="21">
        <f>J12/'2012'!J12</f>
        <v>0.9093198992443325</v>
      </c>
      <c r="L12" s="28">
        <v>16197</v>
      </c>
      <c r="M12" s="21">
        <f>L12/'2012'!L12</f>
        <v>1.0304746150909785</v>
      </c>
    </row>
    <row r="13" spans="1:13" ht="12.75">
      <c r="A13" s="14" t="s">
        <v>14</v>
      </c>
      <c r="B13" s="26">
        <v>13133</v>
      </c>
      <c r="C13" s="21">
        <f>B13/'2012'!B13</f>
        <v>1.0040519877675842</v>
      </c>
      <c r="D13" s="26">
        <v>1114</v>
      </c>
      <c r="E13" s="21">
        <f>D13/'2012'!D13</f>
        <v>0.9946428571428572</v>
      </c>
      <c r="F13" s="26">
        <v>2736</v>
      </c>
      <c r="G13" s="21">
        <f>F13/'2012'!F13</f>
        <v>0.9444252675181222</v>
      </c>
      <c r="H13" s="26">
        <v>16983</v>
      </c>
      <c r="I13" s="21">
        <f>H13/'2012'!H13</f>
        <v>0.9933321635374627</v>
      </c>
      <c r="J13" s="26">
        <v>324</v>
      </c>
      <c r="K13" s="21">
        <f>J13/'2012'!J13</f>
        <v>0.631578947368421</v>
      </c>
      <c r="L13" s="26">
        <v>17307</v>
      </c>
      <c r="M13" s="21">
        <f>L13/'2012'!L13</f>
        <v>0.982793867120954</v>
      </c>
    </row>
    <row r="14" spans="1:13" ht="12.75">
      <c r="A14" s="14" t="s">
        <v>15</v>
      </c>
      <c r="B14" s="26">
        <v>17084</v>
      </c>
      <c r="C14" s="21">
        <f>B14/'2012'!B14</f>
        <v>1.137189642548093</v>
      </c>
      <c r="D14" s="26">
        <v>1299</v>
      </c>
      <c r="E14" s="21">
        <f>D14/'2012'!D14</f>
        <v>1.0535279805352797</v>
      </c>
      <c r="F14" s="26">
        <v>3419</v>
      </c>
      <c r="G14" s="21">
        <f>F14/'2012'!F14</f>
        <v>1.060483870967742</v>
      </c>
      <c r="H14" s="26">
        <v>21802</v>
      </c>
      <c r="I14" s="21">
        <f>H14/'2012'!H14</f>
        <v>1.119199178644764</v>
      </c>
      <c r="J14" s="26">
        <v>446</v>
      </c>
      <c r="K14" s="21">
        <f>J14/'2012'!J14</f>
        <v>1.3515151515151516</v>
      </c>
      <c r="L14" s="26">
        <v>22248</v>
      </c>
      <c r="M14" s="21">
        <f>L14/'2012'!L14</f>
        <v>1.1230691569914184</v>
      </c>
    </row>
    <row r="15" spans="1:13" ht="12.75">
      <c r="A15" s="14" t="s">
        <v>16</v>
      </c>
      <c r="B15" s="43">
        <f>SUM(B12:B14)</f>
        <v>42455</v>
      </c>
      <c r="C15" s="21">
        <f>B15/'2012'!B15</f>
        <v>1.069045400750384</v>
      </c>
      <c r="D15" s="43">
        <f>SUM(D12:D14)</f>
        <v>3486</v>
      </c>
      <c r="E15" s="21">
        <f>D15/'2012'!D15</f>
        <v>1.025294117647059</v>
      </c>
      <c r="F15" s="43">
        <f>SUM(F12:F14)</f>
        <v>8680</v>
      </c>
      <c r="G15" s="21">
        <f>F15/'2012'!F15</f>
        <v>0.9880478087649402</v>
      </c>
      <c r="H15" s="43">
        <f>SUM(H12:H14)</f>
        <v>54621</v>
      </c>
      <c r="I15" s="21">
        <f>H15/'2012'!H15</f>
        <v>1.052468303210143</v>
      </c>
      <c r="J15" s="43">
        <f>SUM(J12:J14)</f>
        <v>1131</v>
      </c>
      <c r="K15" s="21">
        <f>J15/'2012'!J15</f>
        <v>0.9120967741935484</v>
      </c>
      <c r="L15" s="43">
        <f>SUM(L12:L14)</f>
        <v>55752</v>
      </c>
      <c r="M15" s="21">
        <f>L15/'2012'!L15</f>
        <v>1.0491926681470887</v>
      </c>
    </row>
    <row r="16" spans="1:13" ht="12.75">
      <c r="A16" s="14" t="s">
        <v>17</v>
      </c>
      <c r="B16" s="26">
        <v>16707</v>
      </c>
      <c r="C16" s="21">
        <f>B16/'2012'!B16</f>
        <v>1.068427447720151</v>
      </c>
      <c r="D16" s="26">
        <v>1321</v>
      </c>
      <c r="E16" s="21">
        <f>D16/'2012'!D16</f>
        <v>1.066182405165456</v>
      </c>
      <c r="F16" s="26">
        <v>3321</v>
      </c>
      <c r="G16" s="21">
        <f>F16/'2012'!F16</f>
        <v>1.0740620957309186</v>
      </c>
      <c r="H16" s="26">
        <v>21349</v>
      </c>
      <c r="I16" s="21">
        <f>H16/'2012'!H16</f>
        <v>1.0691606570512822</v>
      </c>
      <c r="J16" s="26">
        <v>362</v>
      </c>
      <c r="K16" s="21">
        <f>J16/'2012'!J16</f>
        <v>1.2836879432624113</v>
      </c>
      <c r="L16" s="26">
        <v>21711</v>
      </c>
      <c r="M16" s="21">
        <f>L16/'2012'!L16</f>
        <v>1.072148148148148</v>
      </c>
    </row>
    <row r="17" spans="1:13" ht="12.75">
      <c r="A17" s="14" t="s">
        <v>18</v>
      </c>
      <c r="B17" s="26">
        <v>13430</v>
      </c>
      <c r="C17" s="21">
        <f>B17/'2012'!B17</f>
        <v>0.9558718861209965</v>
      </c>
      <c r="D17" s="26">
        <v>1156</v>
      </c>
      <c r="E17" s="21">
        <f>D17/'2012'!D17</f>
        <v>0.9152810768012668</v>
      </c>
      <c r="F17" s="26">
        <v>2843</v>
      </c>
      <c r="G17" s="21">
        <f>F17/'2012'!F17</f>
        <v>0.9284781188765513</v>
      </c>
      <c r="H17" s="26">
        <v>17429</v>
      </c>
      <c r="I17" s="21">
        <f>H17/'2012'!H17</f>
        <v>0.9485170068027211</v>
      </c>
      <c r="J17" s="26">
        <v>364</v>
      </c>
      <c r="K17" s="21">
        <f>J17/'2012'!J17</f>
        <v>0.9629629629629629</v>
      </c>
      <c r="L17" s="26">
        <v>17793</v>
      </c>
      <c r="M17" s="21">
        <f>L17/'2012'!L17</f>
        <v>0.9488081906894896</v>
      </c>
    </row>
    <row r="18" spans="1:13" ht="12.75">
      <c r="A18" s="14" t="s">
        <v>19</v>
      </c>
      <c r="B18" s="26">
        <v>12366</v>
      </c>
      <c r="C18" s="21">
        <f>B18/'2012'!B18</f>
        <v>0.9327198672499623</v>
      </c>
      <c r="D18" s="26">
        <v>1029</v>
      </c>
      <c r="E18" s="21">
        <f>D18/'2012'!D18</f>
        <v>0.884780739466896</v>
      </c>
      <c r="F18" s="26">
        <v>2771</v>
      </c>
      <c r="G18" s="21">
        <f>F18/'2012'!F18</f>
        <v>0.9326825984516998</v>
      </c>
      <c r="H18" s="26">
        <v>16166</v>
      </c>
      <c r="I18" s="21">
        <f>H18/'2012'!H18</f>
        <v>0.9295078196872125</v>
      </c>
      <c r="J18" s="26">
        <v>443</v>
      </c>
      <c r="K18" s="21">
        <f>J18/'2012'!J18</f>
        <v>1.2729885057471264</v>
      </c>
      <c r="L18" s="26">
        <v>16609</v>
      </c>
      <c r="M18" s="21">
        <f>L18/'2012'!L18</f>
        <v>0.9362457722660654</v>
      </c>
    </row>
    <row r="19" spans="1:13" ht="12.75">
      <c r="A19" s="14" t="s">
        <v>20</v>
      </c>
      <c r="B19" s="43">
        <f>SUM(B16:B18)</f>
        <v>42503</v>
      </c>
      <c r="C19" s="21">
        <f>B19/'2012'!B19</f>
        <v>0.9897077657468856</v>
      </c>
      <c r="D19" s="43">
        <f>SUM(D16:D18)</f>
        <v>3506</v>
      </c>
      <c r="E19" s="21">
        <f>D19/'2012'!D19</f>
        <v>0.9566166439290587</v>
      </c>
      <c r="F19" s="43">
        <f>SUM(F16:F18)</f>
        <v>8935</v>
      </c>
      <c r="G19" s="21">
        <f>F19/'2012'!F19</f>
        <v>0.9791780821917808</v>
      </c>
      <c r="H19" s="43">
        <f>SUM(H16:H18)</f>
        <v>54944</v>
      </c>
      <c r="I19" s="21">
        <f>H19/'2012'!H19</f>
        <v>0.985807840674621</v>
      </c>
      <c r="J19" s="43">
        <f>SUM(J16:J18)</f>
        <v>1169</v>
      </c>
      <c r="K19" s="21">
        <f>J19/'2012'!J19</f>
        <v>1.1597222222222223</v>
      </c>
      <c r="L19" s="43">
        <f>SUM(L16:L18)</f>
        <v>56113</v>
      </c>
      <c r="M19" s="21">
        <f>L19/'2012'!L19</f>
        <v>0.9888973089191618</v>
      </c>
    </row>
    <row r="20" spans="1:13" ht="12.75">
      <c r="A20" s="14" t="s">
        <v>21</v>
      </c>
      <c r="B20" s="26">
        <f>SUM(B12:B14,B16:B18)</f>
        <v>84958</v>
      </c>
      <c r="C20" s="21">
        <f>B20/'2012'!B20</f>
        <v>1.0278254978344503</v>
      </c>
      <c r="D20" s="26">
        <f>SUM(D12:D14,D16:D18)</f>
        <v>6992</v>
      </c>
      <c r="E20" s="21">
        <f>D20/'2012'!D20</f>
        <v>0.9896673743807501</v>
      </c>
      <c r="F20" s="26">
        <f>SUM(F12:F14,F16:F18)</f>
        <v>17615</v>
      </c>
      <c r="G20" s="21">
        <f>F20/'2012'!F20</f>
        <v>0.9835287548855388</v>
      </c>
      <c r="H20" s="26">
        <f>SUM(H12:H14,H16:H18)</f>
        <v>109565</v>
      </c>
      <c r="I20" s="21">
        <f>H20/'2012'!H20</f>
        <v>1.0179498852582387</v>
      </c>
      <c r="J20" s="26">
        <f>SUM(J12:J14,J16:J18)</f>
        <v>2300</v>
      </c>
      <c r="K20" s="21">
        <f>J20/'2012'!J20</f>
        <v>1.0231316725978647</v>
      </c>
      <c r="L20" s="26">
        <f>SUM(L12:L14,L16:L18)</f>
        <v>111865</v>
      </c>
      <c r="M20" s="21">
        <f>L20/'2012'!L20</f>
        <v>1.0180558968338476</v>
      </c>
    </row>
    <row r="21" spans="1:13" ht="12.75">
      <c r="A21" s="14" t="s">
        <v>22</v>
      </c>
      <c r="B21" s="26">
        <v>14419</v>
      </c>
      <c r="C21" s="21">
        <f>B21/'2012'!B21</f>
        <v>1.048044773949702</v>
      </c>
      <c r="D21" s="26">
        <v>1108</v>
      </c>
      <c r="E21" s="21">
        <f>D21/'2012'!D21</f>
        <v>0.9866429207479964</v>
      </c>
      <c r="F21" s="26">
        <v>3064</v>
      </c>
      <c r="G21" s="21">
        <f>F21/'2012'!F21</f>
        <v>1.005249343832021</v>
      </c>
      <c r="H21" s="26">
        <v>18591</v>
      </c>
      <c r="I21" s="21">
        <f>H21/'2012'!H21</f>
        <v>1.036923420157287</v>
      </c>
      <c r="J21" s="26">
        <v>240</v>
      </c>
      <c r="K21" s="21">
        <f>J21/'2012'!J21</f>
        <v>0.6685236768802229</v>
      </c>
      <c r="L21" s="26">
        <v>18831</v>
      </c>
      <c r="M21" s="21">
        <f>L21/'2012'!L21</f>
        <v>1.0296916010498687</v>
      </c>
    </row>
    <row r="22" spans="1:13" ht="12.75">
      <c r="A22" s="14" t="s">
        <v>23</v>
      </c>
      <c r="B22" s="26">
        <v>13021</v>
      </c>
      <c r="C22" s="21">
        <f>B22/'2012'!B22</f>
        <v>0.9920761904761904</v>
      </c>
      <c r="D22" s="26">
        <v>1093</v>
      </c>
      <c r="E22" s="21">
        <f>D22/'2012'!D22</f>
        <v>0.9545851528384279</v>
      </c>
      <c r="F22" s="26">
        <v>2668</v>
      </c>
      <c r="G22" s="21">
        <f>F22/'2012'!F22</f>
        <v>0.9579892280071813</v>
      </c>
      <c r="H22" s="26">
        <v>16782</v>
      </c>
      <c r="I22" s="21">
        <f>H22/'2012'!H22</f>
        <v>0.9839929639401935</v>
      </c>
      <c r="J22" s="26">
        <v>376</v>
      </c>
      <c r="K22" s="21">
        <f>J22/'2012'!J22</f>
        <v>1.3823529411764706</v>
      </c>
      <c r="L22" s="26">
        <v>17158</v>
      </c>
      <c r="M22" s="21">
        <f>L22/'2012'!L22</f>
        <v>0.9902464361978415</v>
      </c>
    </row>
    <row r="23" spans="1:13" ht="12.75">
      <c r="A23" s="14" t="s">
        <v>24</v>
      </c>
      <c r="B23" s="26">
        <v>14107</v>
      </c>
      <c r="C23" s="21">
        <f>B23/'2012'!B23</f>
        <v>1.0489255706743996</v>
      </c>
      <c r="D23" s="26">
        <v>1094</v>
      </c>
      <c r="E23" s="21">
        <f>D23/'2012'!D23</f>
        <v>0.9374464438731791</v>
      </c>
      <c r="F23" s="26">
        <v>2946</v>
      </c>
      <c r="G23" s="21">
        <f>F23/'2012'!F23</f>
        <v>0.9580487804878048</v>
      </c>
      <c r="H23" s="26">
        <v>18147</v>
      </c>
      <c r="I23" s="21">
        <f>H23/'2012'!H23</f>
        <v>1.0257758182126504</v>
      </c>
      <c r="J23" s="26">
        <v>370</v>
      </c>
      <c r="K23" s="21">
        <f>J23/'2012'!J23</f>
        <v>1.069364161849711</v>
      </c>
      <c r="L23" s="26">
        <v>18517</v>
      </c>
      <c r="M23" s="21">
        <f>L23/'2012'!L23</f>
        <v>1.0266119642956146</v>
      </c>
    </row>
    <row r="24" spans="1:13" ht="12.75">
      <c r="A24" s="14" t="s">
        <v>25</v>
      </c>
      <c r="B24" s="43">
        <f>SUM(B21:B23)</f>
        <v>41547</v>
      </c>
      <c r="C24" s="21">
        <f>B24/'2012'!B24</f>
        <v>1.030124962808688</v>
      </c>
      <c r="D24" s="43">
        <f>SUM(D21:D23)</f>
        <v>3295</v>
      </c>
      <c r="E24" s="21">
        <f>D24/'2012'!D24</f>
        <v>0.9592430858806404</v>
      </c>
      <c r="F24" s="43">
        <f>SUM(F21:F23)</f>
        <v>8678</v>
      </c>
      <c r="G24" s="21">
        <f>F24/'2012'!F24</f>
        <v>0.9741805118994162</v>
      </c>
      <c r="H24" s="43">
        <f>SUM(H21:H23)</f>
        <v>53520</v>
      </c>
      <c r="I24" s="21">
        <f>H24/'2012'!H24</f>
        <v>1.0160417655434266</v>
      </c>
      <c r="J24" s="43">
        <f>SUM(J21:J23)</f>
        <v>986</v>
      </c>
      <c r="K24" s="21">
        <f>J24/'2012'!J24</f>
        <v>1.0092118730808597</v>
      </c>
      <c r="L24" s="43">
        <f>SUM(L21:L23)</f>
        <v>54506</v>
      </c>
      <c r="M24" s="21">
        <f>L24/'2012'!L24</f>
        <v>1.015917393573399</v>
      </c>
    </row>
    <row r="25" spans="1:13" ht="12.75">
      <c r="A25" s="14" t="s">
        <v>26</v>
      </c>
      <c r="B25" s="26">
        <v>15902</v>
      </c>
      <c r="C25" s="21">
        <f>B25/'2012'!B25</f>
        <v>1.054439360785094</v>
      </c>
      <c r="D25" s="26">
        <v>1292</v>
      </c>
      <c r="E25" s="21">
        <f>D25/'2012'!D25</f>
        <v>0.9923195084485407</v>
      </c>
      <c r="F25" s="26">
        <v>3179</v>
      </c>
      <c r="G25" s="21">
        <f>F25/'2012'!F25</f>
        <v>1.015006385696041</v>
      </c>
      <c r="H25" s="26">
        <v>20373</v>
      </c>
      <c r="I25" s="21">
        <f>H25/'2012'!H25</f>
        <v>1.0439661798616449</v>
      </c>
      <c r="J25" s="26">
        <v>271</v>
      </c>
      <c r="K25" s="21">
        <f>J25/'2012'!J25</f>
        <v>0.8973509933774835</v>
      </c>
      <c r="L25" s="26">
        <v>20644</v>
      </c>
      <c r="M25" s="21">
        <f>L25/'2012'!L25</f>
        <v>1.0417318463945098</v>
      </c>
    </row>
    <row r="26" spans="1:13" ht="12.75">
      <c r="A26" s="14" t="s">
        <v>27</v>
      </c>
      <c r="B26" s="26">
        <v>16268</v>
      </c>
      <c r="C26" s="21">
        <f>B26/'2012'!B26</f>
        <v>1.0350575809632883</v>
      </c>
      <c r="D26" s="26">
        <v>1310</v>
      </c>
      <c r="E26" s="21">
        <f>D26/'2012'!D26</f>
        <v>1.0242376856919468</v>
      </c>
      <c r="F26" s="26">
        <v>3271</v>
      </c>
      <c r="G26" s="21">
        <f>F26/'2012'!F26</f>
        <v>1.0403944020356235</v>
      </c>
      <c r="H26" s="26">
        <v>20849</v>
      </c>
      <c r="I26" s="21">
        <f>H26/'2012'!H26</f>
        <v>1.0352035749751738</v>
      </c>
      <c r="J26" s="26">
        <v>314</v>
      </c>
      <c r="K26" s="21">
        <f>J26/'2012'!J26</f>
        <v>1.4080717488789238</v>
      </c>
      <c r="L26" s="26">
        <v>21163</v>
      </c>
      <c r="M26" s="21">
        <f>L26/'2012'!L26</f>
        <v>1.0392869420026518</v>
      </c>
    </row>
    <row r="27" spans="1:13" ht="12.75">
      <c r="A27" s="14" t="s">
        <v>28</v>
      </c>
      <c r="B27" s="10">
        <v>14104</v>
      </c>
      <c r="C27" s="21">
        <f>B27/'2012'!B27</f>
        <v>1.0173110213502596</v>
      </c>
      <c r="D27" s="10">
        <v>1051</v>
      </c>
      <c r="E27" s="21">
        <f>D27/'2012'!D27</f>
        <v>0.951131221719457</v>
      </c>
      <c r="F27" s="10">
        <v>2820</v>
      </c>
      <c r="G27" s="21">
        <f>F27/'2012'!F27</f>
        <v>1.0046312789454934</v>
      </c>
      <c r="H27" s="10">
        <v>17975</v>
      </c>
      <c r="I27" s="21">
        <f>H27/'2012'!H27</f>
        <v>1.0111948694869486</v>
      </c>
      <c r="J27" s="10">
        <v>336</v>
      </c>
      <c r="K27" s="21">
        <f>J27/'2012'!J27</f>
        <v>1.2537313432835822</v>
      </c>
      <c r="L27" s="10">
        <v>18311</v>
      </c>
      <c r="M27" s="21">
        <f>L27/'2012'!L27</f>
        <v>1.014797162491687</v>
      </c>
    </row>
    <row r="28" spans="1:13" ht="12.75">
      <c r="A28" s="14" t="s">
        <v>29</v>
      </c>
      <c r="B28" s="43">
        <f>SUM(B25:B27)</f>
        <v>46274</v>
      </c>
      <c r="C28" s="23">
        <f>B28/'2012'!B28</f>
        <v>1.0360933231830192</v>
      </c>
      <c r="D28" s="43">
        <f>SUM(D25:D27)</f>
        <v>3653</v>
      </c>
      <c r="E28" s="23">
        <f>D28/'2012'!D28</f>
        <v>0.9910472056429734</v>
      </c>
      <c r="F28" s="43">
        <f>SUM(F25:F27)</f>
        <v>9270</v>
      </c>
      <c r="G28" s="23">
        <f>F28/'2012'!F28</f>
        <v>1.02058791148299</v>
      </c>
      <c r="H28" s="43">
        <f>SUM(H25:H27)</f>
        <v>59197</v>
      </c>
      <c r="I28" s="23">
        <f>H28/'2012'!H28</f>
        <v>1.0307499434103533</v>
      </c>
      <c r="J28" s="43">
        <f>SUM(J25:J27)</f>
        <v>921</v>
      </c>
      <c r="K28" s="23">
        <f>J28/'2012'!J28</f>
        <v>1.1614123581336697</v>
      </c>
      <c r="L28" s="43">
        <f>SUM(L25:L27)</f>
        <v>60118</v>
      </c>
      <c r="M28" s="23">
        <f>L28/'2012'!L28</f>
        <v>1.032529541082715</v>
      </c>
    </row>
    <row r="29" spans="1:13" ht="13.5" thickBot="1">
      <c r="A29" s="15" t="s">
        <v>30</v>
      </c>
      <c r="B29" s="16">
        <f>SUM(B28,B24)</f>
        <v>87821</v>
      </c>
      <c r="C29" s="31">
        <f>B29/'2012'!B29</f>
        <v>1.0332611713768032</v>
      </c>
      <c r="D29" s="16">
        <f>SUM(D28,D24)</f>
        <v>6948</v>
      </c>
      <c r="E29" s="31">
        <f>D29/'2012'!D29</f>
        <v>0.9757056593175116</v>
      </c>
      <c r="F29" s="16">
        <f>SUM(F28,F24)</f>
        <v>17948</v>
      </c>
      <c r="G29" s="31">
        <f>F29/'2012'!F29</f>
        <v>0.9976099160691457</v>
      </c>
      <c r="H29" s="16">
        <f>SUM(H28,H24)</f>
        <v>112717</v>
      </c>
      <c r="I29" s="31">
        <f>H29/'2012'!H29</f>
        <v>1.0237135124334733</v>
      </c>
      <c r="J29" s="16">
        <f>SUM(J28,J24)</f>
        <v>1907</v>
      </c>
      <c r="K29" s="31">
        <f>J29/'2012'!J29</f>
        <v>1.077401129943503</v>
      </c>
      <c r="L29" s="16">
        <f>SUM(L28,L24)</f>
        <v>114624</v>
      </c>
      <c r="M29" s="31">
        <f>L29/'2012'!L29</f>
        <v>1.0245629089348922</v>
      </c>
    </row>
    <row r="30" spans="1:13" ht="13.5" thickBot="1" thickTop="1">
      <c r="A30" s="18" t="s">
        <v>117</v>
      </c>
      <c r="B30" s="44">
        <f>SUM(B20,B29)</f>
        <v>172779</v>
      </c>
      <c r="C30" s="45">
        <f>B30/'2012'!B30</f>
        <v>1.0305812039224107</v>
      </c>
      <c r="D30" s="44">
        <f>SUM(D20,D29)</f>
        <v>13940</v>
      </c>
      <c r="E30" s="45">
        <f>D30/'2012'!D30</f>
        <v>0.9826589595375722</v>
      </c>
      <c r="F30" s="44">
        <f>SUM(F20,F29)</f>
        <v>35563</v>
      </c>
      <c r="G30" s="45">
        <f>F30/'2012'!F30</f>
        <v>0.9905852204673965</v>
      </c>
      <c r="H30" s="44">
        <f>SUM(H20,H29)</f>
        <v>222282</v>
      </c>
      <c r="I30" s="45">
        <f>H30/'2012'!H30</f>
        <v>1.0208644294315672</v>
      </c>
      <c r="J30" s="44">
        <f>SUM(J20,J29)</f>
        <v>4207</v>
      </c>
      <c r="K30" s="45">
        <f>J30/'2012'!J30</f>
        <v>1.0470383275261324</v>
      </c>
      <c r="L30" s="44">
        <f>SUM(L20,L29)</f>
        <v>226489</v>
      </c>
      <c r="M30" s="45">
        <f>L30/'2012'!L30</f>
        <v>1.0213386725109015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27" sqref="B27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85</v>
      </c>
      <c r="B4" s="26">
        <v>184360</v>
      </c>
      <c r="C4" s="23">
        <v>1.043621995539303</v>
      </c>
      <c r="D4" s="27">
        <v>19148</v>
      </c>
      <c r="E4" s="23">
        <v>1.0304595845441826</v>
      </c>
      <c r="F4" s="27">
        <v>51641</v>
      </c>
      <c r="G4" s="23">
        <v>1.0232019021200713</v>
      </c>
      <c r="H4" s="27">
        <v>255148</v>
      </c>
      <c r="I4" s="23">
        <v>1.0384280400153028</v>
      </c>
      <c r="J4" s="27">
        <v>7332</v>
      </c>
      <c r="K4" s="23">
        <v>0.7968699054450603</v>
      </c>
      <c r="L4" s="27">
        <v>262480</v>
      </c>
      <c r="M4" s="23">
        <v>1.0297088742168712</v>
      </c>
    </row>
    <row r="5" spans="1:13" ht="12.75">
      <c r="A5" s="12" t="s">
        <v>88</v>
      </c>
      <c r="B5" s="26">
        <v>183761</v>
      </c>
      <c r="C5" s="23">
        <v>0.9967509221089174</v>
      </c>
      <c r="D5" s="27">
        <v>17887</v>
      </c>
      <c r="E5" s="23">
        <v>0.9341445581783998</v>
      </c>
      <c r="F5" s="27">
        <v>50315</v>
      </c>
      <c r="G5" s="23">
        <v>0.9743227280649097</v>
      </c>
      <c r="H5" s="27">
        <v>251962</v>
      </c>
      <c r="I5" s="23">
        <v>0.9875131296345651</v>
      </c>
      <c r="J5" s="27">
        <v>5641</v>
      </c>
      <c r="K5" s="23">
        <v>0.76936715766503</v>
      </c>
      <c r="L5" s="27">
        <v>257603</v>
      </c>
      <c r="M5" s="23">
        <v>0.9814195367266078</v>
      </c>
    </row>
    <row r="6" spans="1:13" ht="12.75">
      <c r="A6" s="12" t="s">
        <v>92</v>
      </c>
      <c r="B6" s="70">
        <v>181501</v>
      </c>
      <c r="C6" s="71">
        <v>0.9877014165138414</v>
      </c>
      <c r="D6" s="72">
        <v>17118</v>
      </c>
      <c r="E6" s="71">
        <v>0.9570078828199251</v>
      </c>
      <c r="F6" s="72">
        <v>52134</v>
      </c>
      <c r="G6" s="71">
        <v>1.0361522408824406</v>
      </c>
      <c r="H6" s="72">
        <v>250773</v>
      </c>
      <c r="I6" s="71">
        <v>0.9952810344417016</v>
      </c>
      <c r="J6" s="72">
        <v>7235</v>
      </c>
      <c r="K6" s="71">
        <v>1.2825740117000533</v>
      </c>
      <c r="L6" s="72">
        <v>257938</v>
      </c>
      <c r="M6" s="71">
        <v>1.001300450693509</v>
      </c>
    </row>
    <row r="7" spans="1:13" ht="12.75">
      <c r="A7" s="12" t="s">
        <v>107</v>
      </c>
      <c r="B7" s="70">
        <v>180115</v>
      </c>
      <c r="C7" s="71">
        <v>0.9923636784370334</v>
      </c>
      <c r="D7" s="72">
        <v>15957</v>
      </c>
      <c r="E7" s="71">
        <v>0.9321766561514195</v>
      </c>
      <c r="F7" s="72">
        <v>48723</v>
      </c>
      <c r="G7" s="71">
        <v>0.9345724479226608</v>
      </c>
      <c r="H7" s="72">
        <v>244795</v>
      </c>
      <c r="I7" s="71">
        <v>0.9761617079988675</v>
      </c>
      <c r="J7" s="72">
        <v>6266</v>
      </c>
      <c r="K7" s="71">
        <v>0.8660677263303387</v>
      </c>
      <c r="L7" s="72">
        <v>251061</v>
      </c>
      <c r="M7" s="71">
        <v>0.9733385542262094</v>
      </c>
    </row>
    <row r="8" spans="1:13" ht="12.75">
      <c r="A8" s="12" t="s">
        <v>108</v>
      </c>
      <c r="B8" s="70">
        <v>179326</v>
      </c>
      <c r="C8" s="71">
        <v>0.9956194653415873</v>
      </c>
      <c r="D8" s="72">
        <v>15932</v>
      </c>
      <c r="E8" s="71">
        <v>0.9984332894654384</v>
      </c>
      <c r="F8" s="72">
        <v>44060</v>
      </c>
      <c r="G8" s="71">
        <v>0.9042957124971779</v>
      </c>
      <c r="H8" s="72">
        <v>239318</v>
      </c>
      <c r="I8" s="71">
        <v>0.9776261770052493</v>
      </c>
      <c r="J8" s="72">
        <v>5998</v>
      </c>
      <c r="K8" s="71">
        <v>0.9572294924992021</v>
      </c>
      <c r="L8" s="72">
        <v>245316</v>
      </c>
      <c r="M8" s="71">
        <v>0.9771171149640924</v>
      </c>
    </row>
    <row r="9" spans="1:13" ht="12.75">
      <c r="A9" s="9" t="s">
        <v>109</v>
      </c>
      <c r="B9" s="26">
        <v>172735</v>
      </c>
      <c r="C9" s="23">
        <v>0.9632457089323355</v>
      </c>
      <c r="D9" s="27">
        <v>14840</v>
      </c>
      <c r="E9" s="23">
        <v>0.9314586994727593</v>
      </c>
      <c r="F9" s="27">
        <v>38893</v>
      </c>
      <c r="G9" s="23">
        <v>0.8827280980481162</v>
      </c>
      <c r="H9" s="27">
        <v>226468</v>
      </c>
      <c r="I9" s="23">
        <v>0.946305752179109</v>
      </c>
      <c r="J9" s="27">
        <v>4165</v>
      </c>
      <c r="K9" s="23">
        <v>0.6943981327109037</v>
      </c>
      <c r="L9" s="27">
        <v>230633</v>
      </c>
      <c r="M9" s="23">
        <v>0.9401465864436074</v>
      </c>
    </row>
    <row r="10" spans="1:13" ht="12.75">
      <c r="A10" s="12" t="s">
        <v>111</v>
      </c>
      <c r="B10" s="70">
        <v>173977</v>
      </c>
      <c r="C10" s="71">
        <v>1.0071902046487393</v>
      </c>
      <c r="D10" s="72">
        <v>14833</v>
      </c>
      <c r="E10" s="71">
        <v>0.9995283018867924</v>
      </c>
      <c r="F10" s="72">
        <v>40501</v>
      </c>
      <c r="G10" s="71">
        <v>1.0413442007559202</v>
      </c>
      <c r="H10" s="72">
        <v>229311</v>
      </c>
      <c r="I10" s="71">
        <v>1.0125536499637917</v>
      </c>
      <c r="J10" s="72">
        <v>4592</v>
      </c>
      <c r="K10" s="71">
        <v>1.1025210084033614</v>
      </c>
      <c r="L10" s="72">
        <v>233903</v>
      </c>
      <c r="M10" s="71">
        <v>1.0141783699644022</v>
      </c>
    </row>
    <row r="11" spans="1:13" ht="13.5" thickBot="1">
      <c r="A11" s="74" t="s">
        <v>114</v>
      </c>
      <c r="B11" s="30">
        <v>173176</v>
      </c>
      <c r="C11" s="31">
        <v>0.9953959431419096</v>
      </c>
      <c r="D11" s="32">
        <v>14366</v>
      </c>
      <c r="E11" s="31">
        <v>0.9685161464302569</v>
      </c>
      <c r="F11" s="32">
        <v>38112</v>
      </c>
      <c r="G11" s="31">
        <v>0.9410138021283425</v>
      </c>
      <c r="H11" s="32">
        <v>225654</v>
      </c>
      <c r="I11" s="31">
        <v>0.9840522260161964</v>
      </c>
      <c r="J11" s="32">
        <v>4403</v>
      </c>
      <c r="K11" s="31">
        <v>0.9588414634146342</v>
      </c>
      <c r="L11" s="32">
        <v>230057</v>
      </c>
      <c r="M11" s="31">
        <v>0.9835572865675087</v>
      </c>
    </row>
    <row r="12" spans="1:13" ht="13.5" thickTop="1">
      <c r="A12" s="13">
        <v>40909</v>
      </c>
      <c r="B12" s="28">
        <v>11610</v>
      </c>
      <c r="C12" s="21">
        <f>B12/'2011'!B12</f>
        <v>0.9354604786076868</v>
      </c>
      <c r="D12" s="28">
        <v>1047</v>
      </c>
      <c r="E12" s="21">
        <f>D12/'2011'!D12</f>
        <v>0.9224669603524229</v>
      </c>
      <c r="F12" s="28">
        <v>2664</v>
      </c>
      <c r="G12" s="21">
        <f>F12/'2011'!F12</f>
        <v>0.9079754601226994</v>
      </c>
      <c r="H12" s="28">
        <v>15321</v>
      </c>
      <c r="I12" s="21">
        <f>H12/'2011'!H12</f>
        <v>0.9296723300970874</v>
      </c>
      <c r="J12" s="28">
        <v>397</v>
      </c>
      <c r="K12" s="21">
        <f>J12/'2011'!J12</f>
        <v>0.9635922330097088</v>
      </c>
      <c r="L12" s="28">
        <v>15718</v>
      </c>
      <c r="M12" s="21">
        <f>L12/'2011'!L12</f>
        <v>0.9304996448022733</v>
      </c>
    </row>
    <row r="13" spans="1:13" ht="12.75">
      <c r="A13" s="14" t="s">
        <v>14</v>
      </c>
      <c r="B13" s="26">
        <v>13080</v>
      </c>
      <c r="C13" s="21">
        <f>B13/'2011'!B13</f>
        <v>0.9496152170756498</v>
      </c>
      <c r="D13" s="26">
        <v>1120</v>
      </c>
      <c r="E13" s="21">
        <f>D13/'2011'!D13</f>
        <v>0.9621993127147767</v>
      </c>
      <c r="F13" s="26">
        <v>2897</v>
      </c>
      <c r="G13" s="21">
        <f>F13/'2011'!F13</f>
        <v>0.9464227376674289</v>
      </c>
      <c r="H13" s="26">
        <v>17097</v>
      </c>
      <c r="I13" s="21">
        <f>H13/'2011'!H13</f>
        <v>0.9498861047835991</v>
      </c>
      <c r="J13" s="26">
        <v>513</v>
      </c>
      <c r="K13" s="21">
        <f>J13/'2011'!J13</f>
        <v>1.3120204603580563</v>
      </c>
      <c r="L13" s="26">
        <v>17610</v>
      </c>
      <c r="M13" s="21">
        <f>L13/'2011'!L13</f>
        <v>0.9575856443719413</v>
      </c>
    </row>
    <row r="14" spans="1:13" ht="12.75">
      <c r="A14" s="14" t="s">
        <v>15</v>
      </c>
      <c r="B14" s="26">
        <v>15023</v>
      </c>
      <c r="C14" s="21">
        <f>B14/'2011'!B14</f>
        <v>0.8000745593012728</v>
      </c>
      <c r="D14" s="26">
        <v>1233</v>
      </c>
      <c r="E14" s="21">
        <f>D14/'2011'!D14</f>
        <v>0.8544698544698545</v>
      </c>
      <c r="F14" s="26">
        <v>3224</v>
      </c>
      <c r="G14" s="21">
        <f>F14/'2011'!F14</f>
        <v>0.9393939393939394</v>
      </c>
      <c r="H14" s="26">
        <v>19480</v>
      </c>
      <c r="I14" s="21">
        <f>H14/'2011'!H14</f>
        <v>0.8236089971249788</v>
      </c>
      <c r="J14" s="26">
        <v>330</v>
      </c>
      <c r="K14" s="21">
        <f>J14/'2011'!J14</f>
        <v>1.0784313725490196</v>
      </c>
      <c r="L14" s="26">
        <v>19810</v>
      </c>
      <c r="M14" s="21">
        <f>L14/'2011'!L14</f>
        <v>0.8268636781033475</v>
      </c>
    </row>
    <row r="15" spans="1:13" ht="12.75">
      <c r="A15" s="14" t="s">
        <v>16</v>
      </c>
      <c r="B15" s="43">
        <f>SUM(B12:B14)</f>
        <v>39713</v>
      </c>
      <c r="C15" s="21">
        <f>B15/'2011'!B15</f>
        <v>0.8832569725546017</v>
      </c>
      <c r="D15" s="43">
        <f>SUM(D12:D14)</f>
        <v>3400</v>
      </c>
      <c r="E15" s="21">
        <f>D15/'2011'!D15</f>
        <v>0.9086050240513095</v>
      </c>
      <c r="F15" s="43">
        <f>SUM(F12:F14)</f>
        <v>8785</v>
      </c>
      <c r="G15" s="21">
        <f>F15/'2011'!F15</f>
        <v>0.931897740532513</v>
      </c>
      <c r="H15" s="43">
        <f>SUM(H12:H14)</f>
        <v>51898</v>
      </c>
      <c r="I15" s="21">
        <f>H15/'2011'!H15</f>
        <v>0.8927766596136313</v>
      </c>
      <c r="J15" s="43">
        <f>SUM(J12:J14)</f>
        <v>1240</v>
      </c>
      <c r="K15" s="21">
        <f>J15/'2011'!J15</f>
        <v>1.1181244364292156</v>
      </c>
      <c r="L15" s="43">
        <f>SUM(L12:L14)</f>
        <v>53138</v>
      </c>
      <c r="M15" s="21">
        <f>L15/'2011'!L15</f>
        <v>0.8969952734638758</v>
      </c>
    </row>
    <row r="16" spans="1:13" ht="12.75">
      <c r="A16" s="14" t="s">
        <v>17</v>
      </c>
      <c r="B16" s="26">
        <v>15637</v>
      </c>
      <c r="C16" s="21">
        <f>B16/'2011'!B16</f>
        <v>0.8725517549243904</v>
      </c>
      <c r="D16" s="26">
        <v>1239</v>
      </c>
      <c r="E16" s="21">
        <f>D16/'2011'!D16</f>
        <v>0.9198218262806236</v>
      </c>
      <c r="F16" s="26">
        <v>3092</v>
      </c>
      <c r="G16" s="21">
        <f>F16/'2011'!F16</f>
        <v>0.8445779841573341</v>
      </c>
      <c r="H16" s="26">
        <v>19968</v>
      </c>
      <c r="I16" s="21">
        <f>H16/'2011'!H16</f>
        <v>0.8708622268742641</v>
      </c>
      <c r="J16" s="26">
        <v>282</v>
      </c>
      <c r="K16" s="21">
        <f>J16/'2011'!J16</f>
        <v>1.2103004291845494</v>
      </c>
      <c r="L16" s="26">
        <v>20250</v>
      </c>
      <c r="M16" s="21">
        <f>L16/'2011'!L16</f>
        <v>0.8742768327432864</v>
      </c>
    </row>
    <row r="17" spans="1:13" ht="12.75">
      <c r="A17" s="14" t="s">
        <v>18</v>
      </c>
      <c r="B17" s="26">
        <v>14050</v>
      </c>
      <c r="C17" s="21">
        <f>B17/'2011'!B17</f>
        <v>0.9310184878404347</v>
      </c>
      <c r="D17" s="26">
        <v>1263</v>
      </c>
      <c r="E17" s="21">
        <f>D17/'2011'!D17</f>
        <v>0.946776611694153</v>
      </c>
      <c r="F17" s="26">
        <v>3062</v>
      </c>
      <c r="G17" s="21">
        <f>F17/'2011'!F17</f>
        <v>0.900853192115328</v>
      </c>
      <c r="H17" s="26">
        <v>18375</v>
      </c>
      <c r="I17" s="21">
        <f>H17/'2011'!H17</f>
        <v>0.926906779661017</v>
      </c>
      <c r="J17" s="26">
        <v>378</v>
      </c>
      <c r="K17" s="21">
        <f>J17/'2011'!J17</f>
        <v>0.9692307692307692</v>
      </c>
      <c r="L17" s="26">
        <v>18753</v>
      </c>
      <c r="M17" s="21">
        <f>L17/'2011'!L17</f>
        <v>0.9277233600474918</v>
      </c>
    </row>
    <row r="18" spans="1:13" ht="12.75">
      <c r="A18" s="14" t="s">
        <v>19</v>
      </c>
      <c r="B18" s="26">
        <v>13258</v>
      </c>
      <c r="C18" s="21">
        <f>B18/'2011'!B18</f>
        <v>0.8244512157204154</v>
      </c>
      <c r="D18" s="26">
        <v>1163</v>
      </c>
      <c r="E18" s="21">
        <f>D18/'2011'!D18</f>
        <v>0.9394184168012925</v>
      </c>
      <c r="F18" s="26">
        <v>2971</v>
      </c>
      <c r="G18" s="21">
        <f>F18/'2011'!F18</f>
        <v>0.8510455456889143</v>
      </c>
      <c r="H18" s="26">
        <v>17392</v>
      </c>
      <c r="I18" s="21">
        <f>H18/'2011'!H18</f>
        <v>0.8357520422873619</v>
      </c>
      <c r="J18" s="26">
        <v>348</v>
      </c>
      <c r="K18" s="21">
        <f>J18/'2011'!J18</f>
        <v>0.7357293868921776</v>
      </c>
      <c r="L18" s="26">
        <v>17740</v>
      </c>
      <c r="M18" s="21">
        <f>L18/'2011'!L18</f>
        <v>0.8335291077385707</v>
      </c>
    </row>
    <row r="19" spans="1:13" ht="12.75">
      <c r="A19" s="14" t="s">
        <v>20</v>
      </c>
      <c r="B19" s="43">
        <f>SUM(B16:B18)</f>
        <v>42945</v>
      </c>
      <c r="C19" s="21">
        <f>B19/'2011'!B19</f>
        <v>0.8747682969058725</v>
      </c>
      <c r="D19" s="43">
        <f>SUM(D16:D18)</f>
        <v>3665</v>
      </c>
      <c r="E19" s="21">
        <f>D19/'2011'!D19</f>
        <v>0.9351875478438377</v>
      </c>
      <c r="F19" s="43">
        <f>SUM(F16:F18)</f>
        <v>9125</v>
      </c>
      <c r="G19" s="21">
        <f>F19/'2011'!F19</f>
        <v>0.8648469339399109</v>
      </c>
      <c r="H19" s="43">
        <f>SUM(H16:H18)</f>
        <v>55735</v>
      </c>
      <c r="I19" s="21">
        <f>H19/'2011'!H19</f>
        <v>0.8768465931438101</v>
      </c>
      <c r="J19" s="43">
        <f>SUM(J16:J18)</f>
        <v>1008</v>
      </c>
      <c r="K19" s="21">
        <f>J19/'2011'!J19</f>
        <v>0.9197080291970803</v>
      </c>
      <c r="L19" s="43">
        <f>SUM(L16:L18)</f>
        <v>56743</v>
      </c>
      <c r="M19" s="21">
        <f>L19/'2011'!L19</f>
        <v>0.8775731143382979</v>
      </c>
    </row>
    <row r="20" spans="1:13" ht="12.75">
      <c r="A20" s="14" t="s">
        <v>21</v>
      </c>
      <c r="B20" s="26">
        <f>SUM(B12:B14,B16:B18)</f>
        <v>82658</v>
      </c>
      <c r="C20" s="21">
        <f>B20/'2011'!B20</f>
        <v>0.8788262187018234</v>
      </c>
      <c r="D20" s="26">
        <f>SUM(D12:D14,D16:D18)</f>
        <v>7065</v>
      </c>
      <c r="E20" s="21">
        <f>D20/'2011'!D20</f>
        <v>0.9222033677065657</v>
      </c>
      <c r="F20" s="26">
        <f>SUM(F12:F14,F16:F18)</f>
        <v>17910</v>
      </c>
      <c r="G20" s="21">
        <f>F20/'2011'!F20</f>
        <v>0.896486134748223</v>
      </c>
      <c r="H20" s="26">
        <f>SUM(H12:H14,H16:H18)</f>
        <v>107633</v>
      </c>
      <c r="I20" s="21">
        <f>H20/'2011'!H20</f>
        <v>0.8844560947951419</v>
      </c>
      <c r="J20" s="26">
        <f>SUM(J12:J14,J16:J18)</f>
        <v>2248</v>
      </c>
      <c r="K20" s="21">
        <f>J20/'2011'!J20</f>
        <v>1.019501133786848</v>
      </c>
      <c r="L20" s="26">
        <f>SUM(L12:L14,L16:L18)</f>
        <v>109881</v>
      </c>
      <c r="M20" s="21">
        <f>L20/'2011'!L20</f>
        <v>0.8868594581070065</v>
      </c>
    </row>
    <row r="21" spans="1:13" ht="12.75">
      <c r="A21" s="14" t="s">
        <v>22</v>
      </c>
      <c r="B21" s="26">
        <v>13758</v>
      </c>
      <c r="C21" s="21">
        <f>B21/'2011'!B21</f>
        <v>0.982644096850225</v>
      </c>
      <c r="D21" s="26">
        <v>1123</v>
      </c>
      <c r="E21" s="21">
        <f>D21/'2011'!D21</f>
        <v>0.9436974789915966</v>
      </c>
      <c r="F21" s="26">
        <v>3048</v>
      </c>
      <c r="G21" s="21">
        <f>F21/'2011'!F21</f>
        <v>0.9413218035824583</v>
      </c>
      <c r="H21" s="26">
        <v>17929</v>
      </c>
      <c r="I21" s="21">
        <f>H21/'2011'!H21</f>
        <v>0.9728688480112866</v>
      </c>
      <c r="J21" s="26">
        <v>359</v>
      </c>
      <c r="K21" s="21">
        <f>J21/'2011'!J21</f>
        <v>1.0056022408963585</v>
      </c>
      <c r="L21" s="26">
        <v>18288</v>
      </c>
      <c r="M21" s="21">
        <f>L21/'2011'!L21</f>
        <v>0.9734908974768445</v>
      </c>
    </row>
    <row r="22" spans="1:13" ht="12.75">
      <c r="A22" s="14" t="s">
        <v>23</v>
      </c>
      <c r="B22" s="26">
        <v>13125</v>
      </c>
      <c r="C22" s="21">
        <f>B22/'2011'!B22</f>
        <v>1.0620650590710472</v>
      </c>
      <c r="D22" s="26">
        <v>1145</v>
      </c>
      <c r="E22" s="21">
        <f>D22/'2011'!D22</f>
        <v>1.0751173708920188</v>
      </c>
      <c r="F22" s="26">
        <v>2785</v>
      </c>
      <c r="G22" s="21">
        <f>F22/'2011'!F22</f>
        <v>0.9854918612880397</v>
      </c>
      <c r="H22" s="26">
        <v>17055</v>
      </c>
      <c r="I22" s="21">
        <f>H22/'2011'!H22</f>
        <v>1.0496030524955382</v>
      </c>
      <c r="J22" s="26">
        <v>272</v>
      </c>
      <c r="K22" s="21">
        <f>J22/'2011'!J22</f>
        <v>0.6783042394014963</v>
      </c>
      <c r="L22" s="26">
        <v>17327</v>
      </c>
      <c r="M22" s="21">
        <f>L22/'2011'!L22</f>
        <v>1.0406606606606608</v>
      </c>
    </row>
    <row r="23" spans="1:13" ht="12.75">
      <c r="A23" s="14" t="s">
        <v>24</v>
      </c>
      <c r="B23" s="26">
        <v>13449</v>
      </c>
      <c r="C23" s="21">
        <f>B23/'2011'!B23</f>
        <v>1.0862612066876667</v>
      </c>
      <c r="D23" s="26">
        <v>1167</v>
      </c>
      <c r="E23" s="21">
        <f>D23/'2011'!D23</f>
        <v>1.095774647887324</v>
      </c>
      <c r="F23" s="26">
        <v>3075</v>
      </c>
      <c r="G23" s="21">
        <f>F23/'2011'!F23</f>
        <v>0.9922555663117134</v>
      </c>
      <c r="H23" s="26">
        <v>17691</v>
      </c>
      <c r="I23" s="21">
        <f>H23/'2011'!H23</f>
        <v>1.0692656391659112</v>
      </c>
      <c r="J23" s="26">
        <v>346</v>
      </c>
      <c r="K23" s="21">
        <f>J23/'2011'!J23</f>
        <v>0.9971181556195965</v>
      </c>
      <c r="L23" s="26">
        <v>18037</v>
      </c>
      <c r="M23" s="21">
        <f>L23/'2011'!L23</f>
        <v>1.0677835661851764</v>
      </c>
    </row>
    <row r="24" spans="1:13" ht="12.75">
      <c r="A24" s="14" t="s">
        <v>25</v>
      </c>
      <c r="B24" s="43">
        <f>SUM(B21:B23)</f>
        <v>40332</v>
      </c>
      <c r="C24" s="21">
        <f>B24/'2011'!B24</f>
        <v>1.0410944759938048</v>
      </c>
      <c r="D24" s="43">
        <f>SUM(D21:D23)</f>
        <v>3435</v>
      </c>
      <c r="E24" s="21">
        <f>D24/'2011'!D24</f>
        <v>1.0346385542168675</v>
      </c>
      <c r="F24" s="43">
        <f>SUM(F21:F23)</f>
        <v>8908</v>
      </c>
      <c r="G24" s="21">
        <f>F24/'2011'!F24</f>
        <v>0.9721706864564007</v>
      </c>
      <c r="H24" s="43">
        <f>SUM(H21:H23)</f>
        <v>52675</v>
      </c>
      <c r="I24" s="21">
        <f>H24/'2011'!H24</f>
        <v>1.0283466411572926</v>
      </c>
      <c r="J24" s="43">
        <f>SUM(J21:J23)</f>
        <v>977</v>
      </c>
      <c r="K24" s="21">
        <f>J24/'2011'!J24</f>
        <v>0.8841628959276018</v>
      </c>
      <c r="L24" s="43">
        <f>SUM(L21:L23)</f>
        <v>53652</v>
      </c>
      <c r="M24" s="21">
        <f>L24/'2011'!L24</f>
        <v>1.0253019415991438</v>
      </c>
    </row>
    <row r="25" spans="1:13" ht="12.75">
      <c r="A25" s="14" t="s">
        <v>26</v>
      </c>
      <c r="B25" s="26">
        <v>15081</v>
      </c>
      <c r="C25" s="21">
        <f>B25/'2011'!B25</f>
        <v>1.116780213270142</v>
      </c>
      <c r="D25" s="26">
        <v>1302</v>
      </c>
      <c r="E25" s="21">
        <f>D25/'2011'!D25</f>
        <v>1.1501766784452296</v>
      </c>
      <c r="F25" s="26">
        <v>3132</v>
      </c>
      <c r="G25" s="21">
        <f>F25/'2011'!F25</f>
        <v>1.0312808692788937</v>
      </c>
      <c r="H25" s="26">
        <v>19515</v>
      </c>
      <c r="I25" s="21">
        <f>H25/'2011'!H25</f>
        <v>1.1042267866236632</v>
      </c>
      <c r="J25" s="26">
        <v>302</v>
      </c>
      <c r="K25" s="21">
        <f>J25/'2011'!J25</f>
        <v>0.8031914893617021</v>
      </c>
      <c r="L25" s="26">
        <v>19817</v>
      </c>
      <c r="M25" s="21">
        <f>L25/'2011'!L25</f>
        <v>1.0979555654052857</v>
      </c>
    </row>
    <row r="26" spans="1:13" ht="12.75">
      <c r="A26" s="14" t="s">
        <v>27</v>
      </c>
      <c r="B26" s="26">
        <v>15717</v>
      </c>
      <c r="C26" s="21">
        <f>B26/'2011'!B26</f>
        <v>1.092292723608312</v>
      </c>
      <c r="D26" s="26">
        <v>1279</v>
      </c>
      <c r="E26" s="21">
        <f>D26/'2011'!D26</f>
        <v>1.0640599001663893</v>
      </c>
      <c r="F26" s="26">
        <v>3144</v>
      </c>
      <c r="G26" s="21">
        <f>F26/'2011'!F26</f>
        <v>0.9917981072555205</v>
      </c>
      <c r="H26" s="26">
        <v>20140</v>
      </c>
      <c r="I26" s="21">
        <f>H26/'2011'!H26</f>
        <v>1.0735035445871755</v>
      </c>
      <c r="J26" s="26">
        <v>223</v>
      </c>
      <c r="K26" s="21">
        <f>J26/'2011'!J26</f>
        <v>0.7056962025316456</v>
      </c>
      <c r="L26" s="26">
        <v>20363</v>
      </c>
      <c r="M26" s="21">
        <f>L26/'2011'!L26</f>
        <v>1.0674110185039576</v>
      </c>
    </row>
    <row r="27" spans="1:13" ht="12.75">
      <c r="A27" s="14" t="s">
        <v>28</v>
      </c>
      <c r="B27" s="10">
        <v>13864</v>
      </c>
      <c r="C27" s="21">
        <f>B27/'2011'!B27</f>
        <v>1.1101857783472133</v>
      </c>
      <c r="D27" s="10">
        <v>1105</v>
      </c>
      <c r="E27" s="21">
        <f>D27/'2011'!D27</f>
        <v>1.0513796384395813</v>
      </c>
      <c r="F27" s="10">
        <v>2807</v>
      </c>
      <c r="G27" s="21">
        <f>F27/'2011'!F27</f>
        <v>1.0155571635311142</v>
      </c>
      <c r="H27" s="10">
        <v>17776</v>
      </c>
      <c r="I27" s="21">
        <f>H27/'2011'!H27</f>
        <v>1.090351469054775</v>
      </c>
      <c r="J27" s="10">
        <v>268</v>
      </c>
      <c r="K27" s="21">
        <f>J27/'2011'!J27</f>
        <v>0.6683291770573566</v>
      </c>
      <c r="L27" s="10">
        <v>18044</v>
      </c>
      <c r="M27" s="21">
        <f>L27/'2011'!L27</f>
        <v>1.08022030651341</v>
      </c>
    </row>
    <row r="28" spans="1:13" ht="12.75">
      <c r="A28" s="14" t="s">
        <v>29</v>
      </c>
      <c r="B28" s="43">
        <f>SUM(B25:B27)</f>
        <v>44662</v>
      </c>
      <c r="C28" s="23">
        <f>B28/'2011'!B28</f>
        <v>1.1060152051707486</v>
      </c>
      <c r="D28" s="43">
        <f>SUM(D25:D27)</f>
        <v>3686</v>
      </c>
      <c r="E28" s="23">
        <f>D28/'2011'!D28</f>
        <v>1.0889217134416544</v>
      </c>
      <c r="F28" s="43">
        <f>SUM(F25:F27)</f>
        <v>9083</v>
      </c>
      <c r="G28" s="23">
        <f>F28/'2011'!F28</f>
        <v>1.0124846728346895</v>
      </c>
      <c r="H28" s="43">
        <f>SUM(H25:H27)</f>
        <v>57431</v>
      </c>
      <c r="I28" s="23">
        <f>H28/'2011'!H28</f>
        <v>1.0890077175417638</v>
      </c>
      <c r="J28" s="43">
        <f>SUM(J25:J27)</f>
        <v>793</v>
      </c>
      <c r="K28" s="23">
        <f>J28/'2011'!J28</f>
        <v>0.7255260750228728</v>
      </c>
      <c r="L28" s="43">
        <f>SUM(L25:L27)</f>
        <v>58224</v>
      </c>
      <c r="M28" s="23">
        <f>L28/'2011'!L28</f>
        <v>1.081627345346461</v>
      </c>
    </row>
    <row r="29" spans="1:13" ht="13.5" thickBot="1">
      <c r="A29" s="15" t="s">
        <v>30</v>
      </c>
      <c r="B29" s="16">
        <f>SUM(B28,B24)</f>
        <v>84994</v>
      </c>
      <c r="C29" s="31">
        <f>B29/'2011'!B29</f>
        <v>1.0742280810404317</v>
      </c>
      <c r="D29" s="16">
        <f>SUM(D28,D24)</f>
        <v>7121</v>
      </c>
      <c r="E29" s="31">
        <f>D29/'2011'!D29</f>
        <v>1.0620432513049962</v>
      </c>
      <c r="F29" s="16">
        <f>SUM(F28,F24)</f>
        <v>17991</v>
      </c>
      <c r="G29" s="31">
        <f>F29/'2011'!F29</f>
        <v>0.9921142605051285</v>
      </c>
      <c r="H29" s="16">
        <f>SUM(H28,H24)</f>
        <v>110106</v>
      </c>
      <c r="I29" s="31">
        <f>H29/'2011'!H29</f>
        <v>1.0591188918814929</v>
      </c>
      <c r="J29" s="16">
        <f>SUM(J28,J24)</f>
        <v>1770</v>
      </c>
      <c r="K29" s="31">
        <f>J29/'2011'!J29</f>
        <v>0.805277525022748</v>
      </c>
      <c r="L29" s="16">
        <f>SUM(L28,L24)</f>
        <v>111876</v>
      </c>
      <c r="M29" s="31">
        <f>L29/'2011'!L29</f>
        <v>1.053863109704403</v>
      </c>
    </row>
    <row r="30" spans="1:13" ht="13.5" thickBot="1" thickTop="1">
      <c r="A30" s="18" t="s">
        <v>115</v>
      </c>
      <c r="B30" s="44">
        <f>SUM(B20,B29)</f>
        <v>167652</v>
      </c>
      <c r="C30" s="45">
        <f>B30/'2011'!B30</f>
        <v>0.9681018154940638</v>
      </c>
      <c r="D30" s="44">
        <f>SUM(D20,D29)</f>
        <v>14186</v>
      </c>
      <c r="E30" s="45">
        <f>D30/'2011'!D30</f>
        <v>0.9874704162606154</v>
      </c>
      <c r="F30" s="44">
        <f>SUM(F20,F29)</f>
        <v>35901</v>
      </c>
      <c r="G30" s="45">
        <f>F30/'2011'!F30</f>
        <v>0.9419867758186398</v>
      </c>
      <c r="H30" s="44">
        <f>SUM(H20,H29)</f>
        <v>217739</v>
      </c>
      <c r="I30" s="45">
        <f>H30/'2011'!H30</f>
        <v>0.9649241759507919</v>
      </c>
      <c r="J30" s="44">
        <f>SUM(J20,J29)</f>
        <v>4018</v>
      </c>
      <c r="K30" s="45">
        <f>J30/'2011'!J30</f>
        <v>0.9125596184419714</v>
      </c>
      <c r="L30" s="44">
        <f>SUM(L20,L29)</f>
        <v>221757</v>
      </c>
      <c r="M30" s="45">
        <f>L30/'2011'!L30</f>
        <v>0.9639219845516546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80</v>
      </c>
      <c r="B4" s="26">
        <v>176654</v>
      </c>
      <c r="C4" s="23">
        <v>1.0507738612165265</v>
      </c>
      <c r="D4" s="27">
        <v>18582</v>
      </c>
      <c r="E4" s="23">
        <v>1.039494294025509</v>
      </c>
      <c r="F4" s="27">
        <v>50470</v>
      </c>
      <c r="G4" s="23">
        <v>1.0106127352823389</v>
      </c>
      <c r="H4" s="27">
        <v>245706</v>
      </c>
      <c r="I4" s="23">
        <v>1.042301916566978</v>
      </c>
      <c r="J4" s="27">
        <v>9201</v>
      </c>
      <c r="K4" s="23">
        <v>0.9435955286637268</v>
      </c>
      <c r="L4" s="27">
        <v>254907</v>
      </c>
      <c r="M4" s="23">
        <v>1.0383811638185632</v>
      </c>
    </row>
    <row r="5" spans="1:13" ht="12.75">
      <c r="A5" s="12" t="s">
        <v>85</v>
      </c>
      <c r="B5" s="26">
        <v>184360</v>
      </c>
      <c r="C5" s="23">
        <v>1.043621995539303</v>
      </c>
      <c r="D5" s="27">
        <v>19148</v>
      </c>
      <c r="E5" s="23">
        <v>1.0304595845441826</v>
      </c>
      <c r="F5" s="27">
        <v>51641</v>
      </c>
      <c r="G5" s="23">
        <v>1.0232019021200713</v>
      </c>
      <c r="H5" s="27">
        <v>255148</v>
      </c>
      <c r="I5" s="23">
        <v>1.0384280400153028</v>
      </c>
      <c r="J5" s="27">
        <v>7332</v>
      </c>
      <c r="K5" s="23">
        <v>0.7968699054450603</v>
      </c>
      <c r="L5" s="27">
        <v>262480</v>
      </c>
      <c r="M5" s="23">
        <v>1.0297088742168712</v>
      </c>
    </row>
    <row r="6" spans="1:13" ht="12.75">
      <c r="A6" s="12" t="s">
        <v>88</v>
      </c>
      <c r="B6" s="26">
        <v>183761</v>
      </c>
      <c r="C6" s="23">
        <v>0.9967509221089174</v>
      </c>
      <c r="D6" s="27">
        <v>17887</v>
      </c>
      <c r="E6" s="23">
        <v>0.9341445581783998</v>
      </c>
      <c r="F6" s="27">
        <v>50315</v>
      </c>
      <c r="G6" s="23">
        <v>0.9743227280649097</v>
      </c>
      <c r="H6" s="27">
        <v>251962</v>
      </c>
      <c r="I6" s="23">
        <v>0.9875131296345651</v>
      </c>
      <c r="J6" s="27">
        <v>5641</v>
      </c>
      <c r="K6" s="23">
        <v>0.76936715766503</v>
      </c>
      <c r="L6" s="27">
        <v>257603</v>
      </c>
      <c r="M6" s="23">
        <v>0.9814195367266078</v>
      </c>
    </row>
    <row r="7" spans="1:13" ht="12.75">
      <c r="A7" s="12" t="s">
        <v>92</v>
      </c>
      <c r="B7" s="70">
        <v>181501</v>
      </c>
      <c r="C7" s="71">
        <v>0.9877014165138414</v>
      </c>
      <c r="D7" s="72">
        <v>17118</v>
      </c>
      <c r="E7" s="71">
        <v>0.9570078828199251</v>
      </c>
      <c r="F7" s="72">
        <v>52134</v>
      </c>
      <c r="G7" s="71">
        <v>1.0361522408824406</v>
      </c>
      <c r="H7" s="72">
        <v>250773</v>
      </c>
      <c r="I7" s="71">
        <v>0.9952810344417016</v>
      </c>
      <c r="J7" s="72">
        <v>7235</v>
      </c>
      <c r="K7" s="71">
        <v>1.2825740117000533</v>
      </c>
      <c r="L7" s="72">
        <v>257938</v>
      </c>
      <c r="M7" s="71">
        <v>1.001300450693509</v>
      </c>
    </row>
    <row r="8" spans="1:13" ht="12.75">
      <c r="A8" s="12" t="s">
        <v>107</v>
      </c>
      <c r="B8" s="70">
        <v>180115</v>
      </c>
      <c r="C8" s="71">
        <v>0.9923636784370334</v>
      </c>
      <c r="D8" s="72">
        <v>15957</v>
      </c>
      <c r="E8" s="71">
        <v>0.9321766561514195</v>
      </c>
      <c r="F8" s="72">
        <v>48723</v>
      </c>
      <c r="G8" s="71">
        <v>0.9345724479226608</v>
      </c>
      <c r="H8" s="72">
        <v>244795</v>
      </c>
      <c r="I8" s="71">
        <v>0.9761617079988675</v>
      </c>
      <c r="J8" s="72">
        <v>6266</v>
      </c>
      <c r="K8" s="71">
        <v>0.8660677263303387</v>
      </c>
      <c r="L8" s="72">
        <v>251061</v>
      </c>
      <c r="M8" s="71">
        <v>0.9733385542262094</v>
      </c>
    </row>
    <row r="9" spans="1:13" ht="12.75">
      <c r="A9" s="12" t="s">
        <v>108</v>
      </c>
      <c r="B9" s="70">
        <v>179326</v>
      </c>
      <c r="C9" s="71">
        <v>0.9956194653415873</v>
      </c>
      <c r="D9" s="72">
        <v>15932</v>
      </c>
      <c r="E9" s="71">
        <v>0.9984332894654384</v>
      </c>
      <c r="F9" s="72">
        <v>44060</v>
      </c>
      <c r="G9" s="71">
        <v>0.9042957124971779</v>
      </c>
      <c r="H9" s="72">
        <v>239318</v>
      </c>
      <c r="I9" s="71">
        <v>0.9776261770052493</v>
      </c>
      <c r="J9" s="72">
        <v>5998</v>
      </c>
      <c r="K9" s="71">
        <v>0.9572294924992021</v>
      </c>
      <c r="L9" s="72">
        <v>245316</v>
      </c>
      <c r="M9" s="71">
        <v>0.9771171149640924</v>
      </c>
    </row>
    <row r="10" spans="1:13" ht="12.75">
      <c r="A10" s="9" t="s">
        <v>109</v>
      </c>
      <c r="B10" s="26">
        <v>172735</v>
      </c>
      <c r="C10" s="23">
        <v>0.9632457089323355</v>
      </c>
      <c r="D10" s="27">
        <v>14840</v>
      </c>
      <c r="E10" s="23">
        <v>0.9314586994727593</v>
      </c>
      <c r="F10" s="27">
        <v>38893</v>
      </c>
      <c r="G10" s="23">
        <v>0.8827280980481162</v>
      </c>
      <c r="H10" s="27">
        <v>226468</v>
      </c>
      <c r="I10" s="23">
        <v>0.946305752179109</v>
      </c>
      <c r="J10" s="27">
        <v>4165</v>
      </c>
      <c r="K10" s="23">
        <v>0.6943981327109037</v>
      </c>
      <c r="L10" s="27">
        <v>230633</v>
      </c>
      <c r="M10" s="23">
        <v>0.9401465864436074</v>
      </c>
    </row>
    <row r="11" spans="1:13" ht="13.5" thickBot="1">
      <c r="A11" s="74" t="s">
        <v>111</v>
      </c>
      <c r="B11" s="30">
        <v>173977</v>
      </c>
      <c r="C11" s="31">
        <v>1.0071902046487393</v>
      </c>
      <c r="D11" s="32">
        <v>14833</v>
      </c>
      <c r="E11" s="31">
        <v>0.9995283018867924</v>
      </c>
      <c r="F11" s="32">
        <v>40501</v>
      </c>
      <c r="G11" s="31">
        <v>1.0413442007559202</v>
      </c>
      <c r="H11" s="32">
        <v>229311</v>
      </c>
      <c r="I11" s="31">
        <v>1.0125536499637917</v>
      </c>
      <c r="J11" s="32">
        <v>4592</v>
      </c>
      <c r="K11" s="31">
        <v>1.1025210084033614</v>
      </c>
      <c r="L11" s="32">
        <v>233903</v>
      </c>
      <c r="M11" s="31">
        <v>1.0141783699644022</v>
      </c>
    </row>
    <row r="12" spans="1:13" ht="13.5" thickTop="1">
      <c r="A12" s="13">
        <v>40544</v>
      </c>
      <c r="B12" s="28">
        <v>12411</v>
      </c>
      <c r="C12" s="21">
        <f>B12/'2010'!B12</f>
        <v>1.0033144704931285</v>
      </c>
      <c r="D12" s="28">
        <v>1135</v>
      </c>
      <c r="E12" s="21">
        <f>D12/'2010'!D12</f>
        <v>1.025293586269196</v>
      </c>
      <c r="F12" s="28">
        <v>2934</v>
      </c>
      <c r="G12" s="21">
        <f>F12/'2010'!F12</f>
        <v>0.9638633377135348</v>
      </c>
      <c r="H12" s="28">
        <v>16480</v>
      </c>
      <c r="I12" s="21">
        <f>H12/'2010'!H12</f>
        <v>0.9975183100296592</v>
      </c>
      <c r="J12" s="28">
        <v>412</v>
      </c>
      <c r="K12" s="21">
        <f>J12/'2010'!J12</f>
        <v>0.9342403628117913</v>
      </c>
      <c r="L12" s="28">
        <v>16892</v>
      </c>
      <c r="M12" s="21">
        <f>L12/'2010'!L12</f>
        <v>0.995873128168848</v>
      </c>
    </row>
    <row r="13" spans="1:13" ht="12.75">
      <c r="A13" s="14" t="s">
        <v>14</v>
      </c>
      <c r="B13" s="26">
        <v>13774</v>
      </c>
      <c r="C13" s="21">
        <f>B13/'2010'!B13</f>
        <v>1.0541057626080967</v>
      </c>
      <c r="D13" s="26">
        <v>1164</v>
      </c>
      <c r="E13" s="21">
        <f>D13/'2010'!D13</f>
        <v>1.051490514905149</v>
      </c>
      <c r="F13" s="26">
        <v>3061</v>
      </c>
      <c r="G13" s="21">
        <f>F13/'2010'!F13</f>
        <v>0.9586595678045725</v>
      </c>
      <c r="H13" s="26">
        <v>17999</v>
      </c>
      <c r="I13" s="21">
        <f>H13/'2010'!H13</f>
        <v>1.0363908562215696</v>
      </c>
      <c r="J13" s="26">
        <v>391</v>
      </c>
      <c r="K13" s="21">
        <f>J13/'2010'!J13</f>
        <v>0.8967889908256881</v>
      </c>
      <c r="L13" s="26">
        <v>18390</v>
      </c>
      <c r="M13" s="21">
        <f>L13/'2010'!L13</f>
        <v>1.032971971016121</v>
      </c>
    </row>
    <row r="14" spans="1:13" ht="12.75">
      <c r="A14" s="14" t="s">
        <v>15</v>
      </c>
      <c r="B14" s="26">
        <v>18777</v>
      </c>
      <c r="C14" s="21">
        <f>B14/'2010'!B14</f>
        <v>1.1496357068511602</v>
      </c>
      <c r="D14" s="26">
        <v>1443</v>
      </c>
      <c r="E14" s="21">
        <f>D14/'2010'!D14</f>
        <v>1.023404255319149</v>
      </c>
      <c r="F14" s="26">
        <v>3432</v>
      </c>
      <c r="G14" s="21">
        <f>F14/'2010'!F14</f>
        <v>0.9308380797396257</v>
      </c>
      <c r="H14" s="26">
        <v>23652</v>
      </c>
      <c r="I14" s="21">
        <f>H14/'2010'!H14</f>
        <v>1.103686420905273</v>
      </c>
      <c r="J14" s="26">
        <v>306</v>
      </c>
      <c r="K14" s="21">
        <f>J14/'2010'!J14</f>
        <v>0.6784922394678492</v>
      </c>
      <c r="L14" s="26">
        <v>23958</v>
      </c>
      <c r="M14" s="21">
        <f>L14/'2010'!L14</f>
        <v>1.094922535533111</v>
      </c>
    </row>
    <row r="15" spans="1:13" ht="12.75">
      <c r="A15" s="14" t="s">
        <v>16</v>
      </c>
      <c r="B15" s="43">
        <f>SUM(B12:B14)</f>
        <v>44962</v>
      </c>
      <c r="C15" s="21">
        <f>B15/'2010'!B15</f>
        <v>1.0764184821642326</v>
      </c>
      <c r="D15" s="43">
        <f>SUM(D12:D14)</f>
        <v>3742</v>
      </c>
      <c r="E15" s="21">
        <f>D15/'2010'!D15</f>
        <v>1.0325607064017661</v>
      </c>
      <c r="F15" s="43">
        <f>SUM(F12:F14)</f>
        <v>9427</v>
      </c>
      <c r="G15" s="21">
        <f>F15/'2010'!F15</f>
        <v>0.949919387343813</v>
      </c>
      <c r="H15" s="43">
        <f>SUM(H12:H14)</f>
        <v>58131</v>
      </c>
      <c r="I15" s="21">
        <f>H15/'2010'!H15</f>
        <v>1.0508514407606928</v>
      </c>
      <c r="J15" s="43">
        <f>SUM(J12:J14)</f>
        <v>1109</v>
      </c>
      <c r="K15" s="21">
        <f>J15/'2010'!J15</f>
        <v>0.8350903614457831</v>
      </c>
      <c r="L15" s="43">
        <f>SUM(L12:L14)</f>
        <v>59240</v>
      </c>
      <c r="M15" s="21">
        <f>L15/'2010'!L15</f>
        <v>1.0457931716272995</v>
      </c>
    </row>
    <row r="16" spans="1:13" ht="12.75">
      <c r="A16" s="14" t="s">
        <v>17</v>
      </c>
      <c r="B16" s="26">
        <v>17921</v>
      </c>
      <c r="C16" s="21">
        <f>B16/'2010'!B16</f>
        <v>1.0155842683894367</v>
      </c>
      <c r="D16" s="26">
        <v>1347</v>
      </c>
      <c r="E16" s="21">
        <f>D16/'2010'!D16</f>
        <v>0.9426172148355494</v>
      </c>
      <c r="F16" s="26">
        <v>3661</v>
      </c>
      <c r="G16" s="21">
        <f>F16/'2010'!F16</f>
        <v>0.9170841683366734</v>
      </c>
      <c r="H16" s="26">
        <v>22929</v>
      </c>
      <c r="I16" s="21">
        <f>H16/'2010'!H16</f>
        <v>0.9940174274938224</v>
      </c>
      <c r="J16" s="26">
        <v>233</v>
      </c>
      <c r="K16" s="21">
        <f>J16/'2010'!J16</f>
        <v>0.5406032482598608</v>
      </c>
      <c r="L16" s="26">
        <v>23162</v>
      </c>
      <c r="M16" s="21">
        <f>L16/'2010'!L16</f>
        <v>0.9857009107158056</v>
      </c>
    </row>
    <row r="17" spans="1:13" ht="12.75">
      <c r="A17" s="14" t="s">
        <v>18</v>
      </c>
      <c r="B17" s="26">
        <v>15091</v>
      </c>
      <c r="C17" s="21">
        <f>B17/'2010'!B17</f>
        <v>1.0938677877645695</v>
      </c>
      <c r="D17" s="26">
        <v>1334</v>
      </c>
      <c r="E17" s="21">
        <f>D17/'2010'!D17</f>
        <v>1.1343537414965987</v>
      </c>
      <c r="F17" s="26">
        <v>3399</v>
      </c>
      <c r="G17" s="21">
        <f>F17/'2010'!F17</f>
        <v>1.026268115942029</v>
      </c>
      <c r="H17" s="26">
        <v>19824</v>
      </c>
      <c r="I17" s="21">
        <f>H17/'2010'!H17</f>
        <v>1.0842266462480858</v>
      </c>
      <c r="J17" s="26">
        <v>390</v>
      </c>
      <c r="K17" s="21">
        <f>J17/'2010'!J17</f>
        <v>0.8843537414965986</v>
      </c>
      <c r="L17" s="26">
        <v>20214</v>
      </c>
      <c r="M17" s="21">
        <f>L17/'2010'!L17</f>
        <v>1.0795193591455274</v>
      </c>
    </row>
    <row r="18" spans="1:13" ht="12.75">
      <c r="A18" s="14" t="s">
        <v>19</v>
      </c>
      <c r="B18" s="26">
        <v>16081</v>
      </c>
      <c r="C18" s="21">
        <f>B18/'2010'!B18</f>
        <v>1.1727683780630105</v>
      </c>
      <c r="D18" s="26">
        <v>1238</v>
      </c>
      <c r="E18" s="21">
        <f>D18/'2010'!D18</f>
        <v>1.063573883161512</v>
      </c>
      <c r="F18" s="26">
        <v>3491</v>
      </c>
      <c r="G18" s="21">
        <f>F18/'2010'!F18</f>
        <v>1.048663262240913</v>
      </c>
      <c r="H18" s="26">
        <v>20810</v>
      </c>
      <c r="I18" s="21">
        <f>H18/'2010'!H18</f>
        <v>1.143092556989838</v>
      </c>
      <c r="J18" s="26">
        <v>473</v>
      </c>
      <c r="K18" s="21">
        <f>J18/'2010'!J18</f>
        <v>1.379008746355685</v>
      </c>
      <c r="L18" s="26">
        <v>21283</v>
      </c>
      <c r="M18" s="21">
        <f>L18/'2010'!L18</f>
        <v>1.1474552512400258</v>
      </c>
    </row>
    <row r="19" spans="1:13" ht="12.75">
      <c r="A19" s="14" t="s">
        <v>20</v>
      </c>
      <c r="B19" s="43">
        <f>SUM(B16:B18)</f>
        <v>49093</v>
      </c>
      <c r="C19" s="21">
        <f>B19/'2010'!B19</f>
        <v>1.087234796474288</v>
      </c>
      <c r="D19" s="43">
        <f>SUM(D16:D18)</f>
        <v>3919</v>
      </c>
      <c r="E19" s="21">
        <f>D19/'2010'!D19</f>
        <v>1.0397983550013266</v>
      </c>
      <c r="F19" s="43">
        <f>SUM(F16:F18)</f>
        <v>10551</v>
      </c>
      <c r="G19" s="21">
        <f>F19/'2010'!F19</f>
        <v>0.9922881595034327</v>
      </c>
      <c r="H19" s="43">
        <f>SUM(H16:H18)</f>
        <v>63563</v>
      </c>
      <c r="I19" s="21">
        <f>H19/'2010'!H19</f>
        <v>1.0672812143192962</v>
      </c>
      <c r="J19" s="43">
        <f>SUM(J16:J18)</f>
        <v>1096</v>
      </c>
      <c r="K19" s="21">
        <f>J19/'2010'!J19</f>
        <v>0.9020576131687242</v>
      </c>
      <c r="L19" s="43">
        <f>SUM(L16:L18)</f>
        <v>64659</v>
      </c>
      <c r="M19" s="21">
        <f>L19/'2010'!L19</f>
        <v>1.063977884188182</v>
      </c>
    </row>
    <row r="20" spans="1:13" ht="12.75">
      <c r="A20" s="14" t="s">
        <v>21</v>
      </c>
      <c r="B20" s="26">
        <f>SUM(B12:B14,B16:B18)</f>
        <v>94055</v>
      </c>
      <c r="C20" s="21">
        <f>B20/'2010'!B20</f>
        <v>1.0820371819060328</v>
      </c>
      <c r="D20" s="26">
        <f>SUM(D12:D14,D16:D18)</f>
        <v>7661</v>
      </c>
      <c r="E20" s="21">
        <f>D20/'2010'!D20</f>
        <v>1.036250507236575</v>
      </c>
      <c r="F20" s="26">
        <f>SUM(F12:F14,F16:F18)</f>
        <v>19978</v>
      </c>
      <c r="G20" s="21">
        <f>F20/'2010'!F20</f>
        <v>0.9718344116359391</v>
      </c>
      <c r="H20" s="26">
        <f>SUM(H12:H14,H16:H18)</f>
        <v>121694</v>
      </c>
      <c r="I20" s="21">
        <f>H20/'2010'!H20</f>
        <v>1.0593693960339154</v>
      </c>
      <c r="J20" s="26">
        <f>SUM(J12:J14,J16:J18)</f>
        <v>2205</v>
      </c>
      <c r="K20" s="21">
        <f>J20/'2010'!J20</f>
        <v>0.8670861187573732</v>
      </c>
      <c r="L20" s="26">
        <f>SUM(L12:L14,L16:L18)</f>
        <v>123899</v>
      </c>
      <c r="M20" s="21">
        <f>L20/'2010'!L20</f>
        <v>1.0552049532861512</v>
      </c>
    </row>
    <row r="21" spans="1:13" ht="12.75">
      <c r="A21" s="14" t="s">
        <v>22</v>
      </c>
      <c r="B21" s="26">
        <v>14001</v>
      </c>
      <c r="C21" s="21">
        <f>B21/'2010'!B21</f>
        <v>0.9658526490066225</v>
      </c>
      <c r="D21" s="26">
        <v>1190</v>
      </c>
      <c r="E21" s="21">
        <f>D21/'2010'!D21</f>
        <v>1</v>
      </c>
      <c r="F21" s="26">
        <v>3238</v>
      </c>
      <c r="G21" s="21">
        <f>F21/'2010'!F21</f>
        <v>0.9262013729977117</v>
      </c>
      <c r="H21" s="26">
        <v>18429</v>
      </c>
      <c r="I21" s="21">
        <f>H21/'2010'!H21</f>
        <v>0.960744447919925</v>
      </c>
      <c r="J21" s="26">
        <v>357</v>
      </c>
      <c r="K21" s="21">
        <f>J21/'2010'!J21</f>
        <v>1.0113314447592068</v>
      </c>
      <c r="L21" s="26">
        <v>18786</v>
      </c>
      <c r="M21" s="21">
        <f>L21/'2010'!L21</f>
        <v>0.9616585615561812</v>
      </c>
    </row>
    <row r="22" spans="1:13" ht="12.75">
      <c r="A22" s="14" t="s">
        <v>23</v>
      </c>
      <c r="B22" s="26">
        <v>12358</v>
      </c>
      <c r="C22" s="21">
        <f>B22/'2010'!B22</f>
        <v>0.9628359953252824</v>
      </c>
      <c r="D22" s="26">
        <v>1065</v>
      </c>
      <c r="E22" s="21">
        <f>D22/'2010'!D22</f>
        <v>0.9551569506726457</v>
      </c>
      <c r="F22" s="26">
        <v>2826</v>
      </c>
      <c r="G22" s="21">
        <f>F22/'2010'!F22</f>
        <v>0.9329811819082205</v>
      </c>
      <c r="H22" s="26">
        <v>16249</v>
      </c>
      <c r="I22" s="21">
        <f>H22/'2010'!H22</f>
        <v>0.9570057129395135</v>
      </c>
      <c r="J22" s="26">
        <v>401</v>
      </c>
      <c r="K22" s="21">
        <f>J22/'2010'!J22</f>
        <v>1.2078313253012047</v>
      </c>
      <c r="L22" s="26">
        <v>16650</v>
      </c>
      <c r="M22" s="21">
        <f>L22/'2010'!L22</f>
        <v>0.961816186239963</v>
      </c>
    </row>
    <row r="23" spans="1:13" ht="12.75">
      <c r="A23" s="14" t="s">
        <v>24</v>
      </c>
      <c r="B23" s="26">
        <v>12381</v>
      </c>
      <c r="C23" s="21">
        <f>B23/'2010'!B23</f>
        <v>0.873377539503386</v>
      </c>
      <c r="D23" s="26">
        <v>1065</v>
      </c>
      <c r="E23" s="21">
        <f>D23/'2010'!D23</f>
        <v>0.9056122448979592</v>
      </c>
      <c r="F23" s="26">
        <v>3099</v>
      </c>
      <c r="G23" s="21">
        <f>F23/'2010'!F23</f>
        <v>0.9337149743898765</v>
      </c>
      <c r="H23" s="26">
        <v>16545</v>
      </c>
      <c r="I23" s="21">
        <f>H23/'2010'!H23</f>
        <v>0.8861335761341117</v>
      </c>
      <c r="J23" s="26">
        <v>347</v>
      </c>
      <c r="K23" s="21">
        <f>J23/'2010'!J23</f>
        <v>1.0911949685534592</v>
      </c>
      <c r="L23" s="26">
        <v>16892</v>
      </c>
      <c r="M23" s="21">
        <f>L23/'2010'!L23</f>
        <v>0.8895676444257201</v>
      </c>
    </row>
    <row r="24" spans="1:13" ht="12.75">
      <c r="A24" s="14" t="s">
        <v>25</v>
      </c>
      <c r="B24" s="43">
        <f>SUM(B21:B23)</f>
        <v>38740</v>
      </c>
      <c r="C24" s="21">
        <f>B24/'2010'!B24</f>
        <v>0.9333365456429036</v>
      </c>
      <c r="D24" s="43">
        <f>SUM(D21:D23)</f>
        <v>3320</v>
      </c>
      <c r="E24" s="21">
        <f>D24/'2010'!D24</f>
        <v>0.9537489227233553</v>
      </c>
      <c r="F24" s="43">
        <f>SUM(F21:F23)</f>
        <v>9163</v>
      </c>
      <c r="G24" s="21">
        <f>F24/'2010'!F24</f>
        <v>0.9308208045509956</v>
      </c>
      <c r="H24" s="43">
        <f>SUM(H21:H23)</f>
        <v>51223</v>
      </c>
      <c r="I24" s="21">
        <f>H24/'2010'!H24</f>
        <v>0.9341807703530784</v>
      </c>
      <c r="J24" s="43">
        <f>SUM(J21:J23)</f>
        <v>1105</v>
      </c>
      <c r="K24" s="21">
        <f>J24/'2010'!J24</f>
        <v>1.1016949152542372</v>
      </c>
      <c r="L24" s="43">
        <f>SUM(L21:L23)</f>
        <v>52328</v>
      </c>
      <c r="M24" s="21">
        <f>L24/'2010'!L24</f>
        <v>0.9371899346288171</v>
      </c>
    </row>
    <row r="25" spans="1:13" ht="12.75">
      <c r="A25" s="14" t="s">
        <v>26</v>
      </c>
      <c r="B25" s="26">
        <v>13504</v>
      </c>
      <c r="C25" s="21">
        <f>B25/'2010'!B25</f>
        <v>0.8947786906970581</v>
      </c>
      <c r="D25" s="26">
        <v>1132</v>
      </c>
      <c r="E25" s="21">
        <f>D25/'2010'!D25</f>
        <v>0.8511278195488722</v>
      </c>
      <c r="F25" s="26">
        <v>3037</v>
      </c>
      <c r="G25" s="21">
        <f>F25/'2010'!F25</f>
        <v>0.9079222720478326</v>
      </c>
      <c r="H25" s="26">
        <v>17673</v>
      </c>
      <c r="I25" s="21">
        <f>H25/'2010'!H25</f>
        <v>0.8940658673546821</v>
      </c>
      <c r="J25" s="26">
        <v>376</v>
      </c>
      <c r="K25" s="21">
        <f>J25/'2010'!J25</f>
        <v>1.1498470948012232</v>
      </c>
      <c r="L25" s="26">
        <v>18049</v>
      </c>
      <c r="M25" s="21">
        <f>L25/'2010'!L25</f>
        <v>0.8982283268637404</v>
      </c>
    </row>
    <row r="26" spans="1:13" ht="12.75">
      <c r="A26" s="14" t="s">
        <v>27</v>
      </c>
      <c r="B26" s="26">
        <v>14389</v>
      </c>
      <c r="C26" s="21">
        <f>B26/'2010'!B26</f>
        <v>0.8980215939586844</v>
      </c>
      <c r="D26" s="26">
        <v>1202</v>
      </c>
      <c r="E26" s="21">
        <f>D26/'2010'!D26</f>
        <v>0.8641265276779295</v>
      </c>
      <c r="F26" s="26">
        <v>3170</v>
      </c>
      <c r="G26" s="21">
        <f>F26/'2010'!F26</f>
        <v>0.8927062799211489</v>
      </c>
      <c r="H26" s="26">
        <v>18761</v>
      </c>
      <c r="I26" s="21">
        <f>H26/'2010'!H26</f>
        <v>0.894872406391605</v>
      </c>
      <c r="J26" s="26">
        <v>316</v>
      </c>
      <c r="K26" s="21">
        <f>J26/'2010'!J26</f>
        <v>1.0429042904290429</v>
      </c>
      <c r="L26" s="26">
        <v>19077</v>
      </c>
      <c r="M26" s="21">
        <f>L26/'2010'!L26</f>
        <v>0.896981380477713</v>
      </c>
    </row>
    <row r="27" spans="1:13" ht="12.75">
      <c r="A27" s="14" t="s">
        <v>28</v>
      </c>
      <c r="B27" s="10">
        <v>12488</v>
      </c>
      <c r="C27" s="21">
        <f>B27/'2010'!B27</f>
        <v>0.8653592959600859</v>
      </c>
      <c r="D27" s="10">
        <v>1051</v>
      </c>
      <c r="E27" s="21">
        <f>D27/'2010'!D27</f>
        <v>0.8489499192245558</v>
      </c>
      <c r="F27" s="10">
        <v>2764</v>
      </c>
      <c r="G27" s="21">
        <f>F27/'2010'!F27</f>
        <v>0.8626716604244694</v>
      </c>
      <c r="H27" s="10">
        <v>16303</v>
      </c>
      <c r="I27" s="21">
        <f>H27/'2010'!H27</f>
        <v>0.8638266306363588</v>
      </c>
      <c r="J27" s="10">
        <v>401</v>
      </c>
      <c r="K27" s="21">
        <f>J27/'2010'!J27</f>
        <v>0.9639423076923077</v>
      </c>
      <c r="L27" s="10">
        <v>16704</v>
      </c>
      <c r="M27" s="21">
        <f>L27/'2010'!L27</f>
        <v>0.8659857950127016</v>
      </c>
    </row>
    <row r="28" spans="1:13" ht="12.75">
      <c r="A28" s="14" t="s">
        <v>29</v>
      </c>
      <c r="B28" s="43">
        <f>SUM(B25:B27)</f>
        <v>40381</v>
      </c>
      <c r="C28" s="23">
        <f>B28/'2010'!B28</f>
        <v>0.88659816449304</v>
      </c>
      <c r="D28" s="43">
        <f>SUM(D25:D27)</f>
        <v>3385</v>
      </c>
      <c r="E28" s="23">
        <f>D28/'2010'!D28</f>
        <v>0.8550138923970699</v>
      </c>
      <c r="F28" s="43">
        <f>SUM(F25:F27)</f>
        <v>8971</v>
      </c>
      <c r="G28" s="23">
        <f>F28/'2010'!F28</f>
        <v>0.8882178217821782</v>
      </c>
      <c r="H28" s="43">
        <f>SUM(H25:H27)</f>
        <v>52737</v>
      </c>
      <c r="I28" s="23">
        <f>H28/'2010'!H28</f>
        <v>0.8847747672175154</v>
      </c>
      <c r="J28" s="43">
        <f>SUM(J25:J27)</f>
        <v>1093</v>
      </c>
      <c r="K28" s="23">
        <f>J28/'2010'!J28</f>
        <v>1.0449330783938815</v>
      </c>
      <c r="L28" s="43">
        <f>SUM(L25:L27)</f>
        <v>53830</v>
      </c>
      <c r="M28" s="23">
        <f>L28/'2010'!L28</f>
        <v>0.8875368913950306</v>
      </c>
    </row>
    <row r="29" spans="1:13" ht="13.5" thickBot="1">
      <c r="A29" s="15" t="s">
        <v>30</v>
      </c>
      <c r="B29" s="16">
        <f>SUM(B28,B24)</f>
        <v>79121</v>
      </c>
      <c r="C29" s="31">
        <f>B29/'2010'!B29</f>
        <v>0.9088830942069773</v>
      </c>
      <c r="D29" s="16">
        <f>SUM(D28,D24)</f>
        <v>6705</v>
      </c>
      <c r="E29" s="31">
        <f>D29/'2010'!D29</f>
        <v>0.9012096774193549</v>
      </c>
      <c r="F29" s="16">
        <f>SUM(F28,F24)</f>
        <v>18134</v>
      </c>
      <c r="G29" s="31">
        <f>F29/'2010'!F29</f>
        <v>0.9092458884877658</v>
      </c>
      <c r="H29" s="16">
        <f>SUM(H28,H24)</f>
        <v>103960</v>
      </c>
      <c r="I29" s="31">
        <f>H29/'2010'!H29</f>
        <v>0.9084474426977289</v>
      </c>
      <c r="J29" s="16">
        <f>SUM(J28,J24)</f>
        <v>2198</v>
      </c>
      <c r="K29" s="31">
        <f>J29/'2010'!J29</f>
        <v>1.0727183992191314</v>
      </c>
      <c r="L29" s="16">
        <f>SUM(L28,L24)</f>
        <v>106158</v>
      </c>
      <c r="M29" s="31">
        <f>L29/'2010'!L29</f>
        <v>0.9113369847020243</v>
      </c>
    </row>
    <row r="30" spans="1:13" ht="13.5" thickBot="1" thickTop="1">
      <c r="A30" s="18" t="s">
        <v>112</v>
      </c>
      <c r="B30" s="44">
        <f>SUM(B20,B29)</f>
        <v>173176</v>
      </c>
      <c r="C30" s="45">
        <f>B30/'2010'!B30</f>
        <v>0.9953959431419096</v>
      </c>
      <c r="D30" s="44">
        <f>SUM(D20,D29)</f>
        <v>14366</v>
      </c>
      <c r="E30" s="45">
        <f>D30/'2010'!D30</f>
        <v>0.9685161464302569</v>
      </c>
      <c r="F30" s="44">
        <f>SUM(F20,F29)</f>
        <v>38112</v>
      </c>
      <c r="G30" s="45">
        <f>F30/'2010'!F30</f>
        <v>0.9410138021283425</v>
      </c>
      <c r="H30" s="44">
        <f>SUM(H20,H29)</f>
        <v>225654</v>
      </c>
      <c r="I30" s="45">
        <f>H30/'2010'!H30</f>
        <v>0.9840522260161964</v>
      </c>
      <c r="J30" s="44">
        <f>SUM(J20,J29)</f>
        <v>4403</v>
      </c>
      <c r="K30" s="45">
        <f>J30/'2010'!J30</f>
        <v>0.9588414634146342</v>
      </c>
      <c r="L30" s="44">
        <f>SUM(L20,L29)</f>
        <v>230057</v>
      </c>
      <c r="M30" s="45">
        <f>L30/'2010'!L30</f>
        <v>0.9835572865675087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25" sqref="B25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76</v>
      </c>
      <c r="B4" s="26">
        <v>168118</v>
      </c>
      <c r="C4" s="23">
        <v>1.0216212931453572</v>
      </c>
      <c r="D4" s="27">
        <v>17876</v>
      </c>
      <c r="E4" s="23">
        <v>1.0333545291635355</v>
      </c>
      <c r="F4" s="27">
        <v>49940</v>
      </c>
      <c r="G4" s="23">
        <v>1.0070984915705412</v>
      </c>
      <c r="H4" s="27">
        <v>235734</v>
      </c>
      <c r="I4" s="23">
        <v>1.0188307394425549</v>
      </c>
      <c r="J4" s="27">
        <v>9751</v>
      </c>
      <c r="K4" s="23">
        <v>1.3575107893637757</v>
      </c>
      <c r="L4" s="27">
        <v>245485</v>
      </c>
      <c r="M4" s="23">
        <v>1.0290283366867874</v>
      </c>
    </row>
    <row r="5" spans="1:13" ht="12.75">
      <c r="A5" s="12" t="s">
        <v>80</v>
      </c>
      <c r="B5" s="26">
        <v>176654</v>
      </c>
      <c r="C5" s="23">
        <v>1.0507738612165265</v>
      </c>
      <c r="D5" s="27">
        <v>18582</v>
      </c>
      <c r="E5" s="23">
        <v>1.039494294025509</v>
      </c>
      <c r="F5" s="27">
        <v>50470</v>
      </c>
      <c r="G5" s="23">
        <v>1.0106127352823389</v>
      </c>
      <c r="H5" s="27">
        <v>245706</v>
      </c>
      <c r="I5" s="23">
        <v>1.042301916566978</v>
      </c>
      <c r="J5" s="27">
        <v>9201</v>
      </c>
      <c r="K5" s="23">
        <v>0.9435955286637268</v>
      </c>
      <c r="L5" s="27">
        <v>254907</v>
      </c>
      <c r="M5" s="23">
        <v>1.0383811638185632</v>
      </c>
    </row>
    <row r="6" spans="1:13" ht="12.75">
      <c r="A6" s="12" t="s">
        <v>85</v>
      </c>
      <c r="B6" s="26">
        <v>184360</v>
      </c>
      <c r="C6" s="23">
        <v>1.043621995539303</v>
      </c>
      <c r="D6" s="27">
        <v>19148</v>
      </c>
      <c r="E6" s="23">
        <v>1.0304595845441826</v>
      </c>
      <c r="F6" s="27">
        <v>51641</v>
      </c>
      <c r="G6" s="23">
        <v>1.0232019021200713</v>
      </c>
      <c r="H6" s="27">
        <v>255148</v>
      </c>
      <c r="I6" s="23">
        <v>1.0384280400153028</v>
      </c>
      <c r="J6" s="27">
        <v>7332</v>
      </c>
      <c r="K6" s="23">
        <v>0.7968699054450603</v>
      </c>
      <c r="L6" s="27">
        <v>262480</v>
      </c>
      <c r="M6" s="23">
        <v>1.0297088742168712</v>
      </c>
    </row>
    <row r="7" spans="1:13" ht="12.75">
      <c r="A7" s="12" t="s">
        <v>88</v>
      </c>
      <c r="B7" s="26">
        <v>183761</v>
      </c>
      <c r="C7" s="23">
        <v>0.9967509221089174</v>
      </c>
      <c r="D7" s="27">
        <v>17887</v>
      </c>
      <c r="E7" s="23">
        <v>0.9341445581783998</v>
      </c>
      <c r="F7" s="27">
        <v>50315</v>
      </c>
      <c r="G7" s="23">
        <v>0.9743227280649097</v>
      </c>
      <c r="H7" s="27">
        <v>251962</v>
      </c>
      <c r="I7" s="23">
        <v>0.9875131296345651</v>
      </c>
      <c r="J7" s="27">
        <v>5641</v>
      </c>
      <c r="K7" s="23">
        <v>0.76936715766503</v>
      </c>
      <c r="L7" s="27">
        <v>257603</v>
      </c>
      <c r="M7" s="23">
        <v>0.9814195367266078</v>
      </c>
    </row>
    <row r="8" spans="1:13" ht="12.75">
      <c r="A8" s="12" t="s">
        <v>92</v>
      </c>
      <c r="B8" s="70">
        <v>181501</v>
      </c>
      <c r="C8" s="71">
        <v>0.9877014165138414</v>
      </c>
      <c r="D8" s="72">
        <v>17118</v>
      </c>
      <c r="E8" s="71">
        <v>0.9570078828199251</v>
      </c>
      <c r="F8" s="72">
        <v>52134</v>
      </c>
      <c r="G8" s="71">
        <v>1.0361522408824406</v>
      </c>
      <c r="H8" s="72">
        <v>250773</v>
      </c>
      <c r="I8" s="71">
        <v>0.9952810344417016</v>
      </c>
      <c r="J8" s="72">
        <v>7235</v>
      </c>
      <c r="K8" s="71">
        <v>1.2825740117000533</v>
      </c>
      <c r="L8" s="72">
        <v>257938</v>
      </c>
      <c r="M8" s="71">
        <v>1.001300450693509</v>
      </c>
    </row>
    <row r="9" spans="1:13" ht="12.75">
      <c r="A9" s="12" t="s">
        <v>100</v>
      </c>
      <c r="B9" s="70">
        <v>180115</v>
      </c>
      <c r="C9" s="71">
        <v>0.9923636784370334</v>
      </c>
      <c r="D9" s="72">
        <v>15957</v>
      </c>
      <c r="E9" s="71">
        <v>0.9321766561514195</v>
      </c>
      <c r="F9" s="72">
        <v>48723</v>
      </c>
      <c r="G9" s="71">
        <v>0.9345724479226608</v>
      </c>
      <c r="H9" s="72">
        <v>244795</v>
      </c>
      <c r="I9" s="71">
        <v>0.9761617079988675</v>
      </c>
      <c r="J9" s="72">
        <v>6266</v>
      </c>
      <c r="K9" s="71">
        <v>0.8660677263303387</v>
      </c>
      <c r="L9" s="72">
        <v>251061</v>
      </c>
      <c r="M9" s="71">
        <v>0.9733385542262094</v>
      </c>
    </row>
    <row r="10" spans="1:13" ht="12.75">
      <c r="A10" s="12" t="s">
        <v>101</v>
      </c>
      <c r="B10" s="70">
        <v>179326</v>
      </c>
      <c r="C10" s="71">
        <v>0.9956194653415873</v>
      </c>
      <c r="D10" s="72">
        <v>15932</v>
      </c>
      <c r="E10" s="71">
        <v>0.9984332894654384</v>
      </c>
      <c r="F10" s="72">
        <v>44060</v>
      </c>
      <c r="G10" s="71">
        <v>0.9042957124971779</v>
      </c>
      <c r="H10" s="72">
        <v>239318</v>
      </c>
      <c r="I10" s="71">
        <v>0.9776261770052493</v>
      </c>
      <c r="J10" s="72">
        <v>5998</v>
      </c>
      <c r="K10" s="71">
        <v>0.9572294924992021</v>
      </c>
      <c r="L10" s="72">
        <v>245316</v>
      </c>
      <c r="M10" s="71">
        <v>0.9771171149640924</v>
      </c>
    </row>
    <row r="11" spans="1:13" ht="13.5" thickBot="1">
      <c r="A11" s="12" t="s">
        <v>102</v>
      </c>
      <c r="B11" s="30">
        <v>172735</v>
      </c>
      <c r="C11" s="31">
        <v>0.9632457089323355</v>
      </c>
      <c r="D11" s="32">
        <v>14840</v>
      </c>
      <c r="E11" s="31">
        <v>0.9314586994727593</v>
      </c>
      <c r="F11" s="32">
        <v>38893</v>
      </c>
      <c r="G11" s="31">
        <v>0.8827280980481162</v>
      </c>
      <c r="H11" s="32">
        <v>226468</v>
      </c>
      <c r="I11" s="31">
        <v>0.946305752179109</v>
      </c>
      <c r="J11" s="32">
        <v>4165</v>
      </c>
      <c r="K11" s="31">
        <v>0.6943981327109037</v>
      </c>
      <c r="L11" s="32">
        <v>230633</v>
      </c>
      <c r="M11" s="31">
        <v>0.9401465864436074</v>
      </c>
    </row>
    <row r="12" spans="1:13" ht="13.5" thickTop="1">
      <c r="A12" s="13">
        <v>40179</v>
      </c>
      <c r="B12" s="28">
        <v>12370</v>
      </c>
      <c r="C12" s="21">
        <f>B12/'2009'!B12</f>
        <v>1.0554607508532423</v>
      </c>
      <c r="D12" s="29">
        <v>1107</v>
      </c>
      <c r="E12" s="21">
        <f>D12/'2009'!D12</f>
        <v>0.9963996399639964</v>
      </c>
      <c r="F12" s="29">
        <v>3044</v>
      </c>
      <c r="G12" s="21">
        <f>F12/'2009'!F12</f>
        <v>1.059151009046625</v>
      </c>
      <c r="H12" s="29">
        <v>16521</v>
      </c>
      <c r="I12" s="21">
        <f>H12/'2009'!H12</f>
        <v>1.0519579751671442</v>
      </c>
      <c r="J12" s="29">
        <v>441</v>
      </c>
      <c r="K12" s="21">
        <f>J12/'2009'!J12</f>
        <v>1.391167192429022</v>
      </c>
      <c r="L12" s="29">
        <v>16962</v>
      </c>
      <c r="M12" s="21">
        <f>L12/'2009'!L12</f>
        <v>1.0586693296717014</v>
      </c>
    </row>
    <row r="13" spans="1:13" ht="12.75">
      <c r="A13" s="14" t="s">
        <v>14</v>
      </c>
      <c r="B13" s="26">
        <v>13067</v>
      </c>
      <c r="C13" s="21">
        <f>B13/'2009'!B13</f>
        <v>1.024702007528231</v>
      </c>
      <c r="D13" s="27">
        <v>1107</v>
      </c>
      <c r="E13" s="21">
        <f>D13/'2009'!D13</f>
        <v>0.9955035971223022</v>
      </c>
      <c r="F13" s="27">
        <v>3193</v>
      </c>
      <c r="G13" s="21">
        <f>F13/'2009'!F13</f>
        <v>1.1581429089590134</v>
      </c>
      <c r="H13" s="29">
        <v>17367</v>
      </c>
      <c r="I13" s="21">
        <f>H13/'2009'!H13</f>
        <v>1.044882979363456</v>
      </c>
      <c r="J13" s="27">
        <v>436</v>
      </c>
      <c r="K13" s="21">
        <f>J13/'2009'!J13</f>
        <v>1.4931506849315068</v>
      </c>
      <c r="L13" s="29">
        <v>17803</v>
      </c>
      <c r="M13" s="21">
        <f>L13/'2009'!L13</f>
        <v>1.0526222432448413</v>
      </c>
    </row>
    <row r="14" spans="1:13" ht="12.75">
      <c r="A14" s="14" t="s">
        <v>15</v>
      </c>
      <c r="B14" s="26">
        <v>16333</v>
      </c>
      <c r="C14" s="21">
        <f>B14/'2009'!B14</f>
        <v>1.1120719003200108</v>
      </c>
      <c r="D14" s="27">
        <v>1410</v>
      </c>
      <c r="E14" s="21">
        <f>D14/'2009'!D14</f>
        <v>1.1444805194805194</v>
      </c>
      <c r="F14" s="27">
        <v>3687</v>
      </c>
      <c r="G14" s="21">
        <f>F14/'2009'!F14</f>
        <v>1.1590694750078592</v>
      </c>
      <c r="H14" s="27">
        <v>21430</v>
      </c>
      <c r="I14" s="21">
        <f>H14/'2009'!H14</f>
        <v>1.1219895287958115</v>
      </c>
      <c r="J14" s="27">
        <v>451</v>
      </c>
      <c r="K14" s="21">
        <f>J14/'2009'!J14</f>
        <v>1.7896825396825398</v>
      </c>
      <c r="L14" s="29">
        <v>21881</v>
      </c>
      <c r="M14" s="21">
        <f>L14/'2009'!L14</f>
        <v>1.1306841670111616</v>
      </c>
    </row>
    <row r="15" spans="1:13" ht="12.75">
      <c r="A15" s="14" t="s">
        <v>16</v>
      </c>
      <c r="B15" s="43">
        <f>SUM(B12:B14)</f>
        <v>41770</v>
      </c>
      <c r="C15" s="21">
        <f>B15/'2009'!B15</f>
        <v>1.0666768814321101</v>
      </c>
      <c r="D15" s="43">
        <f>SUM(D12:D14)</f>
        <v>3624</v>
      </c>
      <c r="E15" s="21">
        <f>D15/'2009'!D15</f>
        <v>1.0489146164978291</v>
      </c>
      <c r="F15" s="43">
        <f>SUM(F12:F14)</f>
        <v>9924</v>
      </c>
      <c r="G15" s="21">
        <f>F15/'2009'!F15</f>
        <v>1.1261915569677712</v>
      </c>
      <c r="H15" s="43">
        <f>SUM(H12:H14)</f>
        <v>55318</v>
      </c>
      <c r="I15" s="21">
        <f>H15/'2009'!H15</f>
        <v>1.0756815618558706</v>
      </c>
      <c r="J15" s="43">
        <f>SUM(J12:J14)</f>
        <v>1328</v>
      </c>
      <c r="K15" s="21">
        <f>J15/'2009'!J15</f>
        <v>1.5423925667828107</v>
      </c>
      <c r="L15" s="43">
        <f>SUM(L12:L14)</f>
        <v>56646</v>
      </c>
      <c r="M15" s="21">
        <f>L15/'2009'!L15</f>
        <v>1.0833668024556773</v>
      </c>
    </row>
    <row r="16" spans="1:13" ht="12.75">
      <c r="A16" s="14" t="s">
        <v>17</v>
      </c>
      <c r="B16" s="26">
        <v>17646</v>
      </c>
      <c r="C16" s="21">
        <f>B16/'2009'!B16</f>
        <v>1.0911451892159287</v>
      </c>
      <c r="D16" s="27">
        <v>1429</v>
      </c>
      <c r="E16" s="21">
        <f>D16/'2009'!D16</f>
        <v>1.0900076277650648</v>
      </c>
      <c r="F16" s="27">
        <v>3992</v>
      </c>
      <c r="G16" s="21">
        <f>F16/'2009'!F16</f>
        <v>1.1856251856251856</v>
      </c>
      <c r="H16" s="27">
        <v>23067</v>
      </c>
      <c r="I16" s="21">
        <f>H16/'2009'!H16</f>
        <v>1.1063309352517985</v>
      </c>
      <c r="J16" s="27">
        <v>431</v>
      </c>
      <c r="K16" s="21">
        <f>J16/'2009'!J16</f>
        <v>1.2904191616766467</v>
      </c>
      <c r="L16" s="27">
        <v>23498</v>
      </c>
      <c r="M16" s="21">
        <f>L16/'2009'!L16</f>
        <v>1.1092333836858006</v>
      </c>
    </row>
    <row r="17" spans="1:13" ht="12.75">
      <c r="A17" s="14" t="s">
        <v>18</v>
      </c>
      <c r="B17" s="26">
        <v>13796</v>
      </c>
      <c r="C17" s="21">
        <f>B17/'2009'!B17</f>
        <v>1.051284005181742</v>
      </c>
      <c r="D17" s="27">
        <v>1176</v>
      </c>
      <c r="E17" s="21">
        <f>D17/'2009'!D17</f>
        <v>1.0575539568345325</v>
      </c>
      <c r="F17" s="27">
        <v>3312</v>
      </c>
      <c r="G17" s="21">
        <f>F17/'2009'!F17</f>
        <v>1.1943743238369997</v>
      </c>
      <c r="H17" s="27">
        <v>18284</v>
      </c>
      <c r="I17" s="21">
        <f>H17/'2009'!H17</f>
        <v>1.0750235183443086</v>
      </c>
      <c r="J17" s="27">
        <v>441</v>
      </c>
      <c r="K17" s="21">
        <f>J17/'2009'!J17</f>
        <v>1.72265625</v>
      </c>
      <c r="L17" s="29">
        <v>18725</v>
      </c>
      <c r="M17" s="21">
        <f>L17/'2009'!L17</f>
        <v>1.0846269694161261</v>
      </c>
    </row>
    <row r="18" spans="1:13" ht="12.75">
      <c r="A18" s="14" t="s">
        <v>19</v>
      </c>
      <c r="B18" s="26">
        <v>13712</v>
      </c>
      <c r="C18" s="21">
        <f>B18/'2009'!B18</f>
        <v>0.9396929824561403</v>
      </c>
      <c r="D18" s="27">
        <v>1164</v>
      </c>
      <c r="E18" s="21">
        <f>D18/'2009'!D18</f>
        <v>0.9455727051177905</v>
      </c>
      <c r="F18" s="27">
        <v>3329</v>
      </c>
      <c r="G18" s="21">
        <f>F18/'2009'!F18</f>
        <v>0.9756740914419695</v>
      </c>
      <c r="H18" s="27">
        <v>18205</v>
      </c>
      <c r="I18" s="21">
        <f>H18/'2009'!H18</f>
        <v>0.9464517806082662</v>
      </c>
      <c r="J18" s="27">
        <v>343</v>
      </c>
      <c r="K18" s="21">
        <f>J18/'2009'!J18</f>
        <v>1.1357615894039734</v>
      </c>
      <c r="L18" s="27">
        <v>18548</v>
      </c>
      <c r="M18" s="21">
        <f>L18/'2009'!L18</f>
        <v>0.9493781030864513</v>
      </c>
    </row>
    <row r="19" spans="1:13" ht="12.75">
      <c r="A19" s="14" t="s">
        <v>20</v>
      </c>
      <c r="B19" s="43">
        <f>SUM(B16:B18)</f>
        <v>45154</v>
      </c>
      <c r="C19" s="21">
        <f>B19/'2009'!B19</f>
        <v>1.028869596919361</v>
      </c>
      <c r="D19" s="43">
        <f>SUM(D16:D18)</f>
        <v>3769</v>
      </c>
      <c r="E19" s="21">
        <f>D19/'2009'!D19</f>
        <v>1.031472359058566</v>
      </c>
      <c r="F19" s="43">
        <f>SUM(F16:F18)</f>
        <v>10633</v>
      </c>
      <c r="G19" s="21">
        <f>F19/'2009'!F19</f>
        <v>1.1131700167504188</v>
      </c>
      <c r="H19" s="43">
        <f>SUM(H16:H18)</f>
        <v>59556</v>
      </c>
      <c r="I19" s="21">
        <f>H19/'2009'!H19</f>
        <v>1.043140139771951</v>
      </c>
      <c r="J19" s="43">
        <f>SUM(J16:J18)</f>
        <v>1215</v>
      </c>
      <c r="K19" s="21">
        <f>J19/'2009'!J19</f>
        <v>1.3621076233183858</v>
      </c>
      <c r="L19" s="43">
        <f>SUM(L16:L18)</f>
        <v>60771</v>
      </c>
      <c r="M19" s="21">
        <f>L19/'2009'!L19</f>
        <v>1.0480469086832802</v>
      </c>
    </row>
    <row r="20" spans="1:13" ht="12.75">
      <c r="A20" s="14" t="s">
        <v>21</v>
      </c>
      <c r="B20" s="26">
        <f>SUM(B12:B14,B16:B18)</f>
        <v>86924</v>
      </c>
      <c r="C20" s="21">
        <f>B20/'2009'!B20</f>
        <v>1.046697011294945</v>
      </c>
      <c r="D20" s="26">
        <f>SUM(D12:D14,D16:D18)</f>
        <v>7393</v>
      </c>
      <c r="E20" s="21">
        <f>D20/'2009'!D20</f>
        <v>1.03994935996624</v>
      </c>
      <c r="F20" s="26">
        <f>SUM(F12:F14,F16:F18)</f>
        <v>20557</v>
      </c>
      <c r="G20" s="21">
        <f>F20/'2009'!F20</f>
        <v>1.119418427357874</v>
      </c>
      <c r="H20" s="26">
        <f>SUM(H12:H14,H16:H18)</f>
        <v>114874</v>
      </c>
      <c r="I20" s="21">
        <f>H20/'2009'!H20</f>
        <v>1.0585611736193663</v>
      </c>
      <c r="J20" s="26">
        <f>SUM(J12:J14,J16:J18)</f>
        <v>2543</v>
      </c>
      <c r="K20" s="21">
        <f>J20/'2009'!J20</f>
        <v>1.450656018254421</v>
      </c>
      <c r="L20" s="26">
        <f>SUM(L12:L14,L16:L18)</f>
        <v>117417</v>
      </c>
      <c r="M20" s="21">
        <f>L20/'2009'!L20</f>
        <v>1.0647943267556588</v>
      </c>
    </row>
    <row r="21" spans="1:13" ht="12.75">
      <c r="A21" s="14" t="s">
        <v>22</v>
      </c>
      <c r="B21" s="26">
        <v>14496</v>
      </c>
      <c r="C21" s="21">
        <f>B21/'2009'!B21</f>
        <v>0.9300057740424713</v>
      </c>
      <c r="D21" s="27">
        <v>1190</v>
      </c>
      <c r="E21" s="21">
        <f>D21/'2009'!D21</f>
        <v>0.8933933933933934</v>
      </c>
      <c r="F21" s="27">
        <v>3496</v>
      </c>
      <c r="G21" s="21">
        <f>F21/'2009'!F21</f>
        <v>0.9609675645959318</v>
      </c>
      <c r="H21" s="27">
        <v>19182</v>
      </c>
      <c r="I21" s="21">
        <f>H21/'2009'!H21</f>
        <v>0.9331128082891472</v>
      </c>
      <c r="J21" s="27">
        <v>353</v>
      </c>
      <c r="K21" s="21">
        <f>J21/'2009'!J21</f>
        <v>0.9051282051282051</v>
      </c>
      <c r="L21" s="27">
        <v>19535</v>
      </c>
      <c r="M21" s="21">
        <f>L21/'2009'!L21</f>
        <v>0.9325917792523989</v>
      </c>
    </row>
    <row r="22" spans="1:13" ht="12.75">
      <c r="A22" s="14" t="s">
        <v>23</v>
      </c>
      <c r="B22" s="26">
        <v>12835</v>
      </c>
      <c r="C22" s="21">
        <f>B22/'2009'!B22</f>
        <v>0.970216947615088</v>
      </c>
      <c r="D22" s="27">
        <v>1115</v>
      </c>
      <c r="E22" s="21">
        <f>D22/'2009'!D22</f>
        <v>0.972101133391456</v>
      </c>
      <c r="F22" s="27">
        <v>3029</v>
      </c>
      <c r="G22" s="21">
        <f>F22/'2009'!F22</f>
        <v>0.975523349436393</v>
      </c>
      <c r="H22" s="27">
        <v>16979</v>
      </c>
      <c r="I22" s="21">
        <f>H22/'2009'!H22</f>
        <v>0.97128310737372</v>
      </c>
      <c r="J22" s="27">
        <v>332</v>
      </c>
      <c r="K22" s="21">
        <f>J22/'2009'!J22</f>
        <v>0.9540229885057471</v>
      </c>
      <c r="L22" s="27">
        <v>17311</v>
      </c>
      <c r="M22" s="21">
        <f>L22/'2009'!L22</f>
        <v>0.9709462112288968</v>
      </c>
    </row>
    <row r="23" spans="1:13" ht="12.75">
      <c r="A23" s="14" t="s">
        <v>24</v>
      </c>
      <c r="B23" s="26">
        <v>14176</v>
      </c>
      <c r="C23" s="21">
        <f>B23/'2009'!B23</f>
        <v>0.9339218657355557</v>
      </c>
      <c r="D23" s="27">
        <v>1176</v>
      </c>
      <c r="E23" s="21">
        <f>D23/'2009'!D23</f>
        <v>0.9102167182662538</v>
      </c>
      <c r="F23" s="27">
        <v>3319</v>
      </c>
      <c r="G23" s="21">
        <f>F23/'2009'!F23</f>
        <v>0.9309957924263674</v>
      </c>
      <c r="H23" s="27">
        <v>18671</v>
      </c>
      <c r="I23" s="21">
        <f>H23/'2009'!H23</f>
        <v>0.9318726292673188</v>
      </c>
      <c r="J23" s="27">
        <v>318</v>
      </c>
      <c r="K23" s="21">
        <f>J23/'2009'!J23</f>
        <v>0.6868250539956804</v>
      </c>
      <c r="L23" s="27">
        <v>18989</v>
      </c>
      <c r="M23" s="21">
        <f>L23/'2009'!L23</f>
        <v>0.9263378701400068</v>
      </c>
    </row>
    <row r="24" spans="1:13" ht="12.75">
      <c r="A24" s="14" t="s">
        <v>25</v>
      </c>
      <c r="B24" s="43">
        <f>SUM(B21:B23)</f>
        <v>41507</v>
      </c>
      <c r="C24" s="21">
        <f>B24/'2009'!B24</f>
        <v>0.9434481191044437</v>
      </c>
      <c r="D24" s="43">
        <f>SUM(D21:D23)</f>
        <v>3481</v>
      </c>
      <c r="E24" s="21">
        <f>D24/'2009'!D24</f>
        <v>0.9230973216653408</v>
      </c>
      <c r="F24" s="43">
        <f>SUM(F21:F23)</f>
        <v>9844</v>
      </c>
      <c r="G24" s="21">
        <f>F24/'2009'!F24</f>
        <v>0.9549864183158712</v>
      </c>
      <c r="H24" s="43">
        <f>SUM(H21:H23)</f>
        <v>54832</v>
      </c>
      <c r="I24" s="21">
        <f>H24/'2009'!H24</f>
        <v>0.9441746736921859</v>
      </c>
      <c r="J24" s="43">
        <f>SUM(J21:J23)</f>
        <v>1003</v>
      </c>
      <c r="K24" s="21">
        <f>J24/'2009'!J24</f>
        <v>0.8351373855120733</v>
      </c>
      <c r="L24" s="43">
        <f>SUM(L21:L23)</f>
        <v>55835</v>
      </c>
      <c r="M24" s="21">
        <f>L24/'2009'!L24</f>
        <v>0.9419654154365247</v>
      </c>
    </row>
    <row r="25" spans="1:13" ht="12.75">
      <c r="A25" s="14" t="s">
        <v>26</v>
      </c>
      <c r="B25" s="26">
        <v>15092</v>
      </c>
      <c r="C25" s="21">
        <f>B25/'2009'!B25</f>
        <v>0.9400772393173041</v>
      </c>
      <c r="D25" s="27">
        <v>1330</v>
      </c>
      <c r="E25" s="21">
        <f>D25/'2009'!D25</f>
        <v>0.9386026817219478</v>
      </c>
      <c r="F25" s="27">
        <v>3345</v>
      </c>
      <c r="G25" s="21">
        <f>F25/'2009'!F25</f>
        <v>0.9356643356643357</v>
      </c>
      <c r="H25" s="27">
        <v>19767</v>
      </c>
      <c r="I25" s="21">
        <f>H25/'2009'!H25</f>
        <v>0.9392283569324337</v>
      </c>
      <c r="J25" s="27">
        <v>327</v>
      </c>
      <c r="K25" s="21">
        <f>J25/'2009'!J25</f>
        <v>0.7364864864864865</v>
      </c>
      <c r="L25" s="27">
        <v>20094</v>
      </c>
      <c r="M25" s="21">
        <f>L25/'2009'!L25</f>
        <v>0.9350395532805956</v>
      </c>
    </row>
    <row r="26" spans="1:13" ht="12.75">
      <c r="A26" s="14" t="s">
        <v>27</v>
      </c>
      <c r="B26" s="26">
        <v>16023</v>
      </c>
      <c r="C26" s="21">
        <f>B26/'2009'!B26</f>
        <v>1.0366847826086956</v>
      </c>
      <c r="D26" s="27">
        <v>1391</v>
      </c>
      <c r="E26" s="21">
        <f>D26/'2009'!D26</f>
        <v>1.0311341734618236</v>
      </c>
      <c r="F26" s="27">
        <v>3551</v>
      </c>
      <c r="G26" s="21">
        <f>F26/'2009'!F26</f>
        <v>1.0471837216160425</v>
      </c>
      <c r="H26" s="27">
        <v>20965</v>
      </c>
      <c r="I26" s="21">
        <f>H26/'2009'!H26</f>
        <v>1.0380768469003763</v>
      </c>
      <c r="J26" s="27">
        <v>303</v>
      </c>
      <c r="K26" s="21">
        <f>J26/'2009'!J26</f>
        <v>0.8145161290322581</v>
      </c>
      <c r="L26" s="27">
        <v>21268</v>
      </c>
      <c r="M26" s="21">
        <f>L26/'2009'!L26</f>
        <v>1.0340334500194477</v>
      </c>
    </row>
    <row r="27" spans="1:13" ht="12.75">
      <c r="A27" s="14" t="s">
        <v>28</v>
      </c>
      <c r="B27" s="10">
        <v>14431</v>
      </c>
      <c r="C27" s="21">
        <f>B27/'2009'!B27</f>
        <v>1.0174139875916526</v>
      </c>
      <c r="D27" s="11">
        <v>1238</v>
      </c>
      <c r="E27" s="21">
        <f>D27/'2009'!D27</f>
        <v>1.036850921273032</v>
      </c>
      <c r="F27" s="10">
        <v>3204</v>
      </c>
      <c r="G27" s="21">
        <f>F27/'2009'!F27</f>
        <v>0.9843317972350231</v>
      </c>
      <c r="H27" s="11">
        <v>18873</v>
      </c>
      <c r="I27" s="21">
        <f>H27/'2009'!H27</f>
        <v>1.0128803735308325</v>
      </c>
      <c r="J27" s="11">
        <v>416</v>
      </c>
      <c r="K27" s="21">
        <f>J27/'2009'!J27</f>
        <v>1.0531645569620254</v>
      </c>
      <c r="L27" s="11">
        <v>19289</v>
      </c>
      <c r="M27" s="21">
        <f>L27/'2009'!L27</f>
        <v>1.0137166281269707</v>
      </c>
    </row>
    <row r="28" spans="1:13" ht="12.75">
      <c r="A28" s="14" t="s">
        <v>29</v>
      </c>
      <c r="B28" s="43">
        <f>SUM(B25:B27)</f>
        <v>45546</v>
      </c>
      <c r="C28" s="23">
        <f>B28/'2009'!B28</f>
        <v>0.9967610627215827</v>
      </c>
      <c r="D28" s="43">
        <f>SUM(D25:D27)</f>
        <v>3959</v>
      </c>
      <c r="E28" s="23">
        <f>D28/'2009'!D28</f>
        <v>0.9997474747474747</v>
      </c>
      <c r="F28" s="43">
        <f>SUM(F25:F27)</f>
        <v>10100</v>
      </c>
      <c r="G28" s="23">
        <f>F28/'2009'!F28</f>
        <v>0.9881616280207416</v>
      </c>
      <c r="H28" s="43">
        <f>SUM(H25:H27)</f>
        <v>59605</v>
      </c>
      <c r="I28" s="23">
        <f>H28/'2009'!H28</f>
        <v>0.995490605427975</v>
      </c>
      <c r="J28" s="43">
        <f>SUM(J25:J27)</f>
        <v>1046</v>
      </c>
      <c r="K28" s="23">
        <f>J28/'2009'!J28</f>
        <v>0.8637489677952106</v>
      </c>
      <c r="L28" s="43">
        <f>SUM(L25:L27)</f>
        <v>60651</v>
      </c>
      <c r="M28" s="23">
        <f>L28/'2009'!L28</f>
        <v>0.9928788920538257</v>
      </c>
    </row>
    <row r="29" spans="1:13" ht="13.5" thickBot="1">
      <c r="A29" s="15" t="s">
        <v>30</v>
      </c>
      <c r="B29" s="16">
        <f>SUM(B28,B24)</f>
        <v>87053</v>
      </c>
      <c r="C29" s="31">
        <f>B29/'2009'!B29</f>
        <v>0.9706095507810323</v>
      </c>
      <c r="D29" s="16">
        <f>SUM(D28,D24)</f>
        <v>7440</v>
      </c>
      <c r="E29" s="31">
        <f>D29/'2009'!D29</f>
        <v>0.962359332557237</v>
      </c>
      <c r="F29" s="16">
        <f>SUM(F28,F24)</f>
        <v>19944</v>
      </c>
      <c r="G29" s="31">
        <f>F29/'2009'!F29</f>
        <v>0.9715037264357738</v>
      </c>
      <c r="H29" s="16">
        <f>SUM(H28,H24)</f>
        <v>114437</v>
      </c>
      <c r="I29" s="31">
        <f>H29/'2009'!H29</f>
        <v>0.9702244190285632</v>
      </c>
      <c r="J29" s="16">
        <f>SUM(J28,J24)</f>
        <v>2049</v>
      </c>
      <c r="K29" s="31">
        <f>J29/'2009'!J29</f>
        <v>0.849502487562189</v>
      </c>
      <c r="L29" s="16">
        <f>SUM(L28,L24)</f>
        <v>116486</v>
      </c>
      <c r="M29" s="31">
        <f>L29/'2009'!L29</f>
        <v>0.9678051860652537</v>
      </c>
    </row>
    <row r="30" spans="1:13" ht="13.5" thickBot="1" thickTop="1">
      <c r="A30" s="18" t="s">
        <v>103</v>
      </c>
      <c r="B30" s="44">
        <f>SUM(B20,B29)</f>
        <v>173977</v>
      </c>
      <c r="C30" s="45">
        <f>B30/'2009'!B30</f>
        <v>1.0071902046487393</v>
      </c>
      <c r="D30" s="44">
        <f>SUM(D20,D29)</f>
        <v>14833</v>
      </c>
      <c r="E30" s="45">
        <f>D30/'2009'!D30</f>
        <v>0.9995283018867924</v>
      </c>
      <c r="F30" s="44">
        <f>SUM(F20,F29)</f>
        <v>40501</v>
      </c>
      <c r="G30" s="45">
        <f>F30/'2009'!F30</f>
        <v>1.0413442007559202</v>
      </c>
      <c r="H30" s="44">
        <f>SUM(H20,H29)</f>
        <v>229311</v>
      </c>
      <c r="I30" s="45">
        <f>H30/'2009'!H30</f>
        <v>1.0125536499637917</v>
      </c>
      <c r="J30" s="44">
        <f>SUM(J20,J29)</f>
        <v>4592</v>
      </c>
      <c r="K30" s="45">
        <f>J30/'2009'!J30</f>
        <v>1.1025210084033614</v>
      </c>
      <c r="L30" s="44">
        <f>SUM(L20,L29)</f>
        <v>233903</v>
      </c>
      <c r="M30" s="45">
        <f>L30/'2009'!L30</f>
        <v>1.0141783699644022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30" sqref="B25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36</v>
      </c>
      <c r="B4" s="26">
        <v>164560</v>
      </c>
      <c r="C4" s="23">
        <v>0.9981197306969127</v>
      </c>
      <c r="D4" s="27">
        <v>17299</v>
      </c>
      <c r="E4" s="23">
        <v>0.9415446579219506</v>
      </c>
      <c r="F4" s="27">
        <v>49588</v>
      </c>
      <c r="G4" s="23">
        <v>0.9868651488616462</v>
      </c>
      <c r="H4" s="27">
        <v>231377</v>
      </c>
      <c r="I4" s="23">
        <v>0.9909461178375184</v>
      </c>
      <c r="J4" s="27">
        <v>7183</v>
      </c>
      <c r="K4" s="23">
        <v>0.8355240200069792</v>
      </c>
      <c r="L4" s="27">
        <v>238560</v>
      </c>
      <c r="M4" s="23">
        <v>0.9854267869535045</v>
      </c>
    </row>
    <row r="5" spans="1:13" ht="12.75">
      <c r="A5" s="12" t="s">
        <v>76</v>
      </c>
      <c r="B5" s="26">
        <v>168118</v>
      </c>
      <c r="C5" s="23">
        <v>1.0216212931453572</v>
      </c>
      <c r="D5" s="27">
        <v>17876</v>
      </c>
      <c r="E5" s="23">
        <v>1.0333545291635355</v>
      </c>
      <c r="F5" s="27">
        <v>49940</v>
      </c>
      <c r="G5" s="23">
        <v>1.0070984915705412</v>
      </c>
      <c r="H5" s="27">
        <v>235734</v>
      </c>
      <c r="I5" s="23">
        <v>1.0188307394425549</v>
      </c>
      <c r="J5" s="27">
        <v>9751</v>
      </c>
      <c r="K5" s="23">
        <v>1.3575107893637757</v>
      </c>
      <c r="L5" s="27">
        <v>245485</v>
      </c>
      <c r="M5" s="23">
        <v>1.0290283366867874</v>
      </c>
    </row>
    <row r="6" spans="1:13" ht="12.75">
      <c r="A6" s="12" t="s">
        <v>80</v>
      </c>
      <c r="B6" s="26">
        <v>176654</v>
      </c>
      <c r="C6" s="23">
        <v>1.0507738612165265</v>
      </c>
      <c r="D6" s="27">
        <v>18582</v>
      </c>
      <c r="E6" s="23">
        <v>1.039494294025509</v>
      </c>
      <c r="F6" s="27">
        <v>50470</v>
      </c>
      <c r="G6" s="23">
        <v>1.0106127352823389</v>
      </c>
      <c r="H6" s="27">
        <v>245706</v>
      </c>
      <c r="I6" s="23">
        <v>1.042301916566978</v>
      </c>
      <c r="J6" s="27">
        <v>9201</v>
      </c>
      <c r="K6" s="23">
        <v>0.9435955286637268</v>
      </c>
      <c r="L6" s="27">
        <v>254907</v>
      </c>
      <c r="M6" s="23">
        <v>1.0383811638185632</v>
      </c>
    </row>
    <row r="7" spans="1:13" ht="12.75">
      <c r="A7" s="12" t="s">
        <v>85</v>
      </c>
      <c r="B7" s="26">
        <v>184360</v>
      </c>
      <c r="C7" s="23">
        <v>1.043621995539303</v>
      </c>
      <c r="D7" s="27">
        <v>19148</v>
      </c>
      <c r="E7" s="23">
        <v>1.0304595845441826</v>
      </c>
      <c r="F7" s="27">
        <v>51641</v>
      </c>
      <c r="G7" s="23">
        <v>1.0232019021200713</v>
      </c>
      <c r="H7" s="27">
        <v>255148</v>
      </c>
      <c r="I7" s="23">
        <v>1.0384280400153028</v>
      </c>
      <c r="J7" s="27">
        <v>7332</v>
      </c>
      <c r="K7" s="23">
        <v>0.7968699054450603</v>
      </c>
      <c r="L7" s="27">
        <v>262480</v>
      </c>
      <c r="M7" s="23">
        <v>1.0297088742168712</v>
      </c>
    </row>
    <row r="8" spans="1:13" ht="12.75">
      <c r="A8" s="12" t="s">
        <v>88</v>
      </c>
      <c r="B8" s="26">
        <v>183761</v>
      </c>
      <c r="C8" s="23">
        <v>0.9967509221089174</v>
      </c>
      <c r="D8" s="27">
        <v>17887</v>
      </c>
      <c r="E8" s="23">
        <v>0.9341445581783998</v>
      </c>
      <c r="F8" s="27">
        <v>50315</v>
      </c>
      <c r="G8" s="23">
        <v>0.9743227280649097</v>
      </c>
      <c r="H8" s="27">
        <v>251962</v>
      </c>
      <c r="I8" s="23">
        <v>0.9875131296345651</v>
      </c>
      <c r="J8" s="27">
        <v>5641</v>
      </c>
      <c r="K8" s="23">
        <v>0.76936715766503</v>
      </c>
      <c r="L8" s="27">
        <v>257603</v>
      </c>
      <c r="M8" s="23">
        <v>0.9814195367266078</v>
      </c>
    </row>
    <row r="9" spans="1:13" ht="12.75">
      <c r="A9" s="12" t="s">
        <v>92</v>
      </c>
      <c r="B9" s="70">
        <v>181501</v>
      </c>
      <c r="C9" s="71">
        <v>0.9877014165138414</v>
      </c>
      <c r="D9" s="72">
        <v>17118</v>
      </c>
      <c r="E9" s="71">
        <v>0.9570078828199251</v>
      </c>
      <c r="F9" s="72">
        <v>52134</v>
      </c>
      <c r="G9" s="71">
        <v>1.0361522408824406</v>
      </c>
      <c r="H9" s="72">
        <v>250773</v>
      </c>
      <c r="I9" s="71">
        <v>0.9952810344417016</v>
      </c>
      <c r="J9" s="72">
        <v>7235</v>
      </c>
      <c r="K9" s="71">
        <v>1.2825740117000533</v>
      </c>
      <c r="L9" s="72">
        <v>257938</v>
      </c>
      <c r="M9" s="71">
        <v>1.001300450693509</v>
      </c>
    </row>
    <row r="10" spans="1:13" ht="12.75">
      <c r="A10" s="12" t="s">
        <v>96</v>
      </c>
      <c r="B10" s="70">
        <v>180115</v>
      </c>
      <c r="C10" s="71">
        <v>0.9923636784370334</v>
      </c>
      <c r="D10" s="72">
        <v>15957</v>
      </c>
      <c r="E10" s="71">
        <v>0.9321766561514195</v>
      </c>
      <c r="F10" s="72">
        <v>48723</v>
      </c>
      <c r="G10" s="71">
        <v>0.9345724479226608</v>
      </c>
      <c r="H10" s="72">
        <v>244795</v>
      </c>
      <c r="I10" s="71">
        <v>0.9761617079988675</v>
      </c>
      <c r="J10" s="72">
        <v>6266</v>
      </c>
      <c r="K10" s="71">
        <v>0.8660677263303387</v>
      </c>
      <c r="L10" s="72">
        <v>251061</v>
      </c>
      <c r="M10" s="71">
        <v>0.9733385542262094</v>
      </c>
    </row>
    <row r="11" spans="1:13" ht="13.5" thickBot="1">
      <c r="A11" s="12" t="s">
        <v>97</v>
      </c>
      <c r="B11" s="30">
        <v>179326</v>
      </c>
      <c r="C11" s="31">
        <v>0.9956194653415873</v>
      </c>
      <c r="D11" s="32">
        <v>15932</v>
      </c>
      <c r="E11" s="31">
        <v>0.9984332894654384</v>
      </c>
      <c r="F11" s="32">
        <v>44060</v>
      </c>
      <c r="G11" s="31">
        <v>0.9042957124971779</v>
      </c>
      <c r="H11" s="32">
        <v>239318</v>
      </c>
      <c r="I11" s="31">
        <v>0.9776261770052493</v>
      </c>
      <c r="J11" s="32">
        <v>5998</v>
      </c>
      <c r="K11" s="31">
        <v>0.9572294924992021</v>
      </c>
      <c r="L11" s="32">
        <v>245316</v>
      </c>
      <c r="M11" s="31">
        <v>0.9771171149640924</v>
      </c>
    </row>
    <row r="12" spans="1:13" ht="13.5" thickTop="1">
      <c r="A12" s="13">
        <v>39814</v>
      </c>
      <c r="B12" s="28">
        <v>11720</v>
      </c>
      <c r="C12" s="21">
        <f>B12/'2008'!B12</f>
        <v>0.9094436253588888</v>
      </c>
      <c r="D12" s="29">
        <v>1111</v>
      </c>
      <c r="E12" s="21">
        <f>D12/'2008'!D12</f>
        <v>0.9383445945945946</v>
      </c>
      <c r="F12" s="29">
        <v>2874</v>
      </c>
      <c r="G12" s="21">
        <f>F12/'2008'!F12</f>
        <v>0.7996661101836394</v>
      </c>
      <c r="H12" s="29">
        <v>15705</v>
      </c>
      <c r="I12" s="21">
        <f>H12/'2008'!H12</f>
        <v>0.8890461364279649</v>
      </c>
      <c r="J12" s="29">
        <v>317</v>
      </c>
      <c r="K12" s="21">
        <f>J12/'2008'!J12</f>
        <v>0.6876355748373102</v>
      </c>
      <c r="L12" s="29">
        <v>16022</v>
      </c>
      <c r="M12" s="21">
        <f>L12/'2008'!L12</f>
        <v>0.8839236455919673</v>
      </c>
    </row>
    <row r="13" spans="1:13" ht="12.75">
      <c r="A13" s="14" t="s">
        <v>14</v>
      </c>
      <c r="B13" s="26">
        <v>12752</v>
      </c>
      <c r="C13" s="21">
        <f>B13/'2008'!B13</f>
        <v>0.9061323100973495</v>
      </c>
      <c r="D13" s="27">
        <v>1112</v>
      </c>
      <c r="E13" s="21">
        <f>D13/'2008'!D13</f>
        <v>0.8903122497998399</v>
      </c>
      <c r="F13" s="27">
        <v>2757</v>
      </c>
      <c r="G13" s="21">
        <f>F13/'2008'!F13</f>
        <v>0.75</v>
      </c>
      <c r="H13" s="29">
        <v>16621</v>
      </c>
      <c r="I13" s="21">
        <f>H13/'2008'!H13</f>
        <v>0.8748815664806822</v>
      </c>
      <c r="J13" s="27">
        <v>292</v>
      </c>
      <c r="K13" s="21">
        <f>J13/'2008'!J13</f>
        <v>0.473257698541329</v>
      </c>
      <c r="L13" s="29">
        <v>16913</v>
      </c>
      <c r="M13" s="21">
        <f>L13/'2008'!L13</f>
        <v>0.8622482793780271</v>
      </c>
    </row>
    <row r="14" spans="1:13" ht="12.75">
      <c r="A14" s="14" t="s">
        <v>15</v>
      </c>
      <c r="B14" s="26">
        <v>14687</v>
      </c>
      <c r="C14" s="21">
        <f>B14/'2008'!B14</f>
        <v>0.9256901550485315</v>
      </c>
      <c r="D14" s="27">
        <v>1232</v>
      </c>
      <c r="E14" s="21">
        <f>D14/'2008'!D14</f>
        <v>0.8806290207290922</v>
      </c>
      <c r="F14" s="27">
        <v>3181</v>
      </c>
      <c r="G14" s="21">
        <f>F14/'2008'!F14</f>
        <v>0.8143881208397338</v>
      </c>
      <c r="H14" s="27">
        <v>19100</v>
      </c>
      <c r="I14" s="21">
        <f>H14/'2008'!H14</f>
        <v>0.9021775069670777</v>
      </c>
      <c r="J14" s="27">
        <v>252</v>
      </c>
      <c r="K14" s="21">
        <f>J14/'2008'!J14</f>
        <v>0.56</v>
      </c>
      <c r="L14" s="29">
        <v>19352</v>
      </c>
      <c r="M14" s="21">
        <f>L14/'2008'!L14</f>
        <v>0.8950557328523195</v>
      </c>
    </row>
    <row r="15" spans="1:13" ht="12.75">
      <c r="A15" s="14" t="s">
        <v>16</v>
      </c>
      <c r="B15" s="43">
        <f>SUM(B12:B14)</f>
        <v>39159</v>
      </c>
      <c r="C15" s="21">
        <f>B15/'2008'!B15</f>
        <v>0.9143744454303461</v>
      </c>
      <c r="D15" s="43">
        <f>SUM(D12:D14)</f>
        <v>3455</v>
      </c>
      <c r="E15" s="21">
        <f>D15/'2008'!D15</f>
        <v>0.9016179540709812</v>
      </c>
      <c r="F15" s="43">
        <f>SUM(F12:F14)</f>
        <v>8812</v>
      </c>
      <c r="G15" s="21">
        <f>F15/'2008'!F15</f>
        <v>0.7884753042233357</v>
      </c>
      <c r="H15" s="43">
        <f>SUM(H12:H14)</f>
        <v>51426</v>
      </c>
      <c r="I15" s="21">
        <f>H15/'2008'!H15</f>
        <v>0.8892001244942421</v>
      </c>
      <c r="J15" s="43">
        <f>SUM(J12:J14)</f>
        <v>861</v>
      </c>
      <c r="K15" s="21">
        <f>J15/'2008'!J15</f>
        <v>0.5634816753926701</v>
      </c>
      <c r="L15" s="43">
        <f>SUM(L12:L14)</f>
        <v>52287</v>
      </c>
      <c r="M15" s="21">
        <f>L15/'2008'!L15</f>
        <v>0.8808160102422425</v>
      </c>
    </row>
    <row r="16" spans="1:13" ht="12.75">
      <c r="A16" s="14" t="s">
        <v>17</v>
      </c>
      <c r="B16" s="26">
        <v>16172</v>
      </c>
      <c r="C16" s="21">
        <f>B16/'2008'!B16</f>
        <v>0.9258071902908175</v>
      </c>
      <c r="D16" s="27">
        <v>1311</v>
      </c>
      <c r="E16" s="21">
        <f>D16/'2008'!D16</f>
        <v>0.8447164948453608</v>
      </c>
      <c r="F16" s="27">
        <v>3367</v>
      </c>
      <c r="G16" s="21">
        <f>F16/'2008'!F16</f>
        <v>0.843436873747495</v>
      </c>
      <c r="H16" s="27">
        <v>20850</v>
      </c>
      <c r="I16" s="21">
        <f>H16/'2008'!H16</f>
        <v>0.9060490179037024</v>
      </c>
      <c r="J16" s="27">
        <v>334</v>
      </c>
      <c r="K16" s="21">
        <f>J16/'2008'!J16</f>
        <v>0.6173752310536045</v>
      </c>
      <c r="L16" s="27">
        <v>21184</v>
      </c>
      <c r="M16" s="21">
        <f>L16/'2008'!L16</f>
        <v>0.8994183331210461</v>
      </c>
    </row>
    <row r="17" spans="1:13" ht="12.75">
      <c r="A17" s="14" t="s">
        <v>18</v>
      </c>
      <c r="B17" s="26">
        <v>13123</v>
      </c>
      <c r="C17" s="21">
        <f>B17/'2008'!B17</f>
        <v>0.8558106169296987</v>
      </c>
      <c r="D17" s="27">
        <v>1112</v>
      </c>
      <c r="E17" s="21">
        <f>D17/'2008'!D17</f>
        <v>0.8110867979576951</v>
      </c>
      <c r="F17" s="27">
        <v>2773</v>
      </c>
      <c r="G17" s="21">
        <f>F17/'2008'!F17</f>
        <v>0.7492569575790327</v>
      </c>
      <c r="H17" s="27">
        <v>17008</v>
      </c>
      <c r="I17" s="21">
        <f>H17/'2008'!H17</f>
        <v>0.8334803489169852</v>
      </c>
      <c r="J17" s="27">
        <v>256</v>
      </c>
      <c r="K17" s="21">
        <f>J17/'2008'!J17</f>
        <v>0.4942084942084942</v>
      </c>
      <c r="L17" s="29">
        <v>17264</v>
      </c>
      <c r="M17" s="21">
        <f>L17/'2008'!L17</f>
        <v>0.8250812464155993</v>
      </c>
    </row>
    <row r="18" spans="1:13" ht="12.75">
      <c r="A18" s="14" t="s">
        <v>19</v>
      </c>
      <c r="B18" s="26">
        <v>14592</v>
      </c>
      <c r="C18" s="21">
        <f>B18/'2008'!B18</f>
        <v>0.981502656891101</v>
      </c>
      <c r="D18" s="27">
        <v>1231</v>
      </c>
      <c r="E18" s="21">
        <f>D18/'2008'!D18</f>
        <v>0.9647335423197492</v>
      </c>
      <c r="F18" s="27">
        <v>3412</v>
      </c>
      <c r="G18" s="21">
        <f>F18/'2008'!F18</f>
        <v>0.9031233456855479</v>
      </c>
      <c r="H18" s="27">
        <v>19235</v>
      </c>
      <c r="I18" s="21">
        <f>H18/'2008'!H18</f>
        <v>0.9655639777119622</v>
      </c>
      <c r="J18" s="27">
        <v>302</v>
      </c>
      <c r="K18" s="21">
        <f>J18/'2008'!J18</f>
        <v>0.5298245614035088</v>
      </c>
      <c r="L18" s="27">
        <v>19537</v>
      </c>
      <c r="M18" s="21">
        <f>L18/'2008'!L18</f>
        <v>0.9534429749646186</v>
      </c>
    </row>
    <row r="19" spans="1:13" ht="12.75">
      <c r="A19" s="14" t="s">
        <v>20</v>
      </c>
      <c r="B19" s="43">
        <f>SUM(B16:B18)</f>
        <v>43887</v>
      </c>
      <c r="C19" s="21">
        <f>B19/'2008'!B19</f>
        <v>0.9206612263735342</v>
      </c>
      <c r="D19" s="43">
        <f>SUM(D16:D18)</f>
        <v>3654</v>
      </c>
      <c r="E19" s="21">
        <f>D19/'2008'!D19</f>
        <v>0.8702071921886163</v>
      </c>
      <c r="F19" s="43">
        <f>SUM(F16:F18)</f>
        <v>9552</v>
      </c>
      <c r="G19" s="21">
        <f>F19/'2008'!F19</f>
        <v>0.8327085694359689</v>
      </c>
      <c r="H19" s="43">
        <f>SUM(H16:H18)</f>
        <v>57093</v>
      </c>
      <c r="I19" s="21">
        <f>H19/'2008'!H19</f>
        <v>0.9013877705678965</v>
      </c>
      <c r="J19" s="43">
        <f>SUM(J16:J18)</f>
        <v>892</v>
      </c>
      <c r="K19" s="21">
        <f>J19/'2008'!J19</f>
        <v>0.5475751995089012</v>
      </c>
      <c r="L19" s="43">
        <f>SUM(L16:L18)</f>
        <v>57985</v>
      </c>
      <c r="M19" s="21">
        <f>L19/'2008'!L19</f>
        <v>0.8925163157246645</v>
      </c>
    </row>
    <row r="20" spans="1:13" ht="12.75">
      <c r="A20" s="14" t="s">
        <v>21</v>
      </c>
      <c r="B20" s="26">
        <f>SUM(B12:B14,B16:B18)</f>
        <v>83046</v>
      </c>
      <c r="C20" s="21">
        <f>B20/'2008'!B20</f>
        <v>0.9176860600033151</v>
      </c>
      <c r="D20" s="26">
        <f>SUM(D12:D14,D16:D18)</f>
        <v>7109</v>
      </c>
      <c r="E20" s="21">
        <f>D20/'2008'!D20</f>
        <v>0.885194869879218</v>
      </c>
      <c r="F20" s="26">
        <f>SUM(F12:F14,F16:F18)</f>
        <v>18364</v>
      </c>
      <c r="G20" s="21">
        <f>F20/'2008'!F20</f>
        <v>0.8108800282598136</v>
      </c>
      <c r="H20" s="26">
        <f>SUM(H12:H14,H16:H18)</f>
        <v>108519</v>
      </c>
      <c r="I20" s="21">
        <f>H20/'2008'!H20</f>
        <v>0.8955707954742393</v>
      </c>
      <c r="J20" s="26">
        <f>SUM(J12:J14,J16:J18)</f>
        <v>1753</v>
      </c>
      <c r="K20" s="21">
        <f>J20/'2008'!J20</f>
        <v>0.5552739942983845</v>
      </c>
      <c r="L20" s="26">
        <f>SUM(L12:L14,L16:L18)</f>
        <v>110272</v>
      </c>
      <c r="M20" s="21">
        <f>L20/'2008'!L20</f>
        <v>0.8869299445025336</v>
      </c>
    </row>
    <row r="21" spans="1:13" ht="12.75">
      <c r="A21" s="14" t="s">
        <v>22</v>
      </c>
      <c r="B21" s="26">
        <v>15587</v>
      </c>
      <c r="C21" s="21">
        <f>B21/'2008'!B21</f>
        <v>0.8251892635925671</v>
      </c>
      <c r="D21" s="27">
        <v>1332</v>
      </c>
      <c r="E21" s="21">
        <f>D21/'2008'!D21</f>
        <v>0.7812316715542522</v>
      </c>
      <c r="F21" s="27">
        <v>3638</v>
      </c>
      <c r="G21" s="21">
        <f>F21/'2008'!F21</f>
        <v>0.8361296253734773</v>
      </c>
      <c r="H21" s="27">
        <v>20557</v>
      </c>
      <c r="I21" s="21">
        <f>H21/'2008'!H21</f>
        <v>0.8240930046101423</v>
      </c>
      <c r="J21" s="27">
        <v>390</v>
      </c>
      <c r="K21" s="21">
        <f>J21/'2008'!J21</f>
        <v>0.7632093933463796</v>
      </c>
      <c r="L21" s="27">
        <v>20947</v>
      </c>
      <c r="M21" s="21">
        <f>L21/'2008'!L21</f>
        <v>0.8228708359522313</v>
      </c>
    </row>
    <row r="22" spans="1:13" ht="12.75">
      <c r="A22" s="14" t="s">
        <v>23</v>
      </c>
      <c r="B22" s="26">
        <v>13229</v>
      </c>
      <c r="C22" s="21">
        <f>B22/'2008'!B22</f>
        <v>1.0061606327958625</v>
      </c>
      <c r="D22" s="27">
        <v>1147</v>
      </c>
      <c r="E22" s="21">
        <f>D22/'2008'!D22</f>
        <v>0.9401639344262295</v>
      </c>
      <c r="F22" s="27">
        <v>3105</v>
      </c>
      <c r="G22" s="21">
        <f>F22/'2008'!F22</f>
        <v>0.9706158174429509</v>
      </c>
      <c r="H22" s="27">
        <v>17481</v>
      </c>
      <c r="I22" s="21">
        <f>H22/'2008'!H22</f>
        <v>0.9951044572209256</v>
      </c>
      <c r="J22" s="27">
        <v>348</v>
      </c>
      <c r="K22" s="21">
        <f>J22/'2008'!J22</f>
        <v>0.6641221374045801</v>
      </c>
      <c r="L22" s="27">
        <v>17829</v>
      </c>
      <c r="M22" s="21">
        <f>L22/'2008'!L22</f>
        <v>0.9855176607152728</v>
      </c>
    </row>
    <row r="23" spans="1:13" ht="12.75">
      <c r="A23" s="14" t="s">
        <v>24</v>
      </c>
      <c r="B23" s="26">
        <v>15179</v>
      </c>
      <c r="C23" s="21">
        <f>B23/'2008'!B23</f>
        <v>1.073859214715246</v>
      </c>
      <c r="D23" s="27">
        <v>1292</v>
      </c>
      <c r="E23" s="21">
        <f>D23/'2008'!D23</f>
        <v>0.9992266047950503</v>
      </c>
      <c r="F23" s="27">
        <v>3565</v>
      </c>
      <c r="G23" s="21">
        <f>F23/'2008'!F23</f>
        <v>0.9729803493449781</v>
      </c>
      <c r="H23" s="27">
        <v>20036</v>
      </c>
      <c r="I23" s="21">
        <f>H23/'2008'!H23</f>
        <v>1.0494447936308402</v>
      </c>
      <c r="J23" s="27">
        <v>463</v>
      </c>
      <c r="K23" s="21">
        <f>J23/'2008'!J23</f>
        <v>0.9507186858316222</v>
      </c>
      <c r="L23" s="27">
        <v>20499</v>
      </c>
      <c r="M23" s="21">
        <f>L23/'2008'!L23</f>
        <v>1.0469891209969866</v>
      </c>
    </row>
    <row r="24" spans="1:13" ht="12.75">
      <c r="A24" s="14" t="s">
        <v>25</v>
      </c>
      <c r="B24" s="43">
        <f>SUM(B21:B23)</f>
        <v>43995</v>
      </c>
      <c r="C24" s="21">
        <f>B24/'2008'!B24</f>
        <v>0.9528502122498483</v>
      </c>
      <c r="D24" s="43">
        <f>SUM(D21:D23)</f>
        <v>3771</v>
      </c>
      <c r="E24" s="21">
        <f>D24/'2008'!D24</f>
        <v>0.8940256045519204</v>
      </c>
      <c r="F24" s="43">
        <f>SUM(F21:F23)</f>
        <v>10308</v>
      </c>
      <c r="G24" s="21">
        <f>F24/'2008'!F24</f>
        <v>0.9192081326912788</v>
      </c>
      <c r="H24" s="43">
        <f>SUM(H21:H23)</f>
        <v>58074</v>
      </c>
      <c r="I24" s="21">
        <f>H24/'2008'!H24</f>
        <v>0.9426985260697357</v>
      </c>
      <c r="J24" s="43">
        <f>SUM(J21:J23)</f>
        <v>1201</v>
      </c>
      <c r="K24" s="21">
        <f>J24/'2008'!J24</f>
        <v>0.7890932982917214</v>
      </c>
      <c r="L24" s="43">
        <f>SUM(L21:L23)</f>
        <v>59275</v>
      </c>
      <c r="M24" s="21">
        <f>L24/'2008'!L24</f>
        <v>0.9389950258213732</v>
      </c>
    </row>
    <row r="25" spans="1:13" ht="12.75">
      <c r="A25" s="14" t="s">
        <v>26</v>
      </c>
      <c r="B25" s="26">
        <v>16054</v>
      </c>
      <c r="C25" s="21">
        <f>B25/'2008'!B25</f>
        <v>1.0372811268333657</v>
      </c>
      <c r="D25" s="27">
        <v>1417</v>
      </c>
      <c r="E25" s="21">
        <f>D25/'2008'!D25</f>
        <v>1.0290486564996368</v>
      </c>
      <c r="F25" s="27">
        <v>3575</v>
      </c>
      <c r="G25" s="21">
        <f>F25/'2008'!F25</f>
        <v>0.9273670557717251</v>
      </c>
      <c r="H25" s="27">
        <v>21046</v>
      </c>
      <c r="I25" s="21">
        <f>H25/'2008'!H25</f>
        <v>1.0162731179680333</v>
      </c>
      <c r="J25" s="27">
        <v>444</v>
      </c>
      <c r="K25" s="21">
        <f>J25/'2008'!J25</f>
        <v>0.891566265060241</v>
      </c>
      <c r="L25" s="27">
        <v>21490</v>
      </c>
      <c r="M25" s="21">
        <f>L25/'2008'!L25</f>
        <v>1.013344650351299</v>
      </c>
    </row>
    <row r="26" spans="1:13" ht="12.75">
      <c r="A26" s="14" t="s">
        <v>27</v>
      </c>
      <c r="B26" s="26">
        <v>15456</v>
      </c>
      <c r="C26" s="21">
        <f>B26/'2008'!B26</f>
        <v>1.09075511644319</v>
      </c>
      <c r="D26" s="27">
        <v>1349</v>
      </c>
      <c r="E26" s="21">
        <f>D26/'2008'!D26</f>
        <v>1.1569468267581475</v>
      </c>
      <c r="F26" s="27">
        <v>3391</v>
      </c>
      <c r="G26" s="21">
        <f>F26/'2008'!F26</f>
        <v>1.0041456914421083</v>
      </c>
      <c r="H26" s="27">
        <v>20196</v>
      </c>
      <c r="I26" s="21">
        <f>H26/'2008'!H26</f>
        <v>1.0792497194463742</v>
      </c>
      <c r="J26" s="27">
        <v>372</v>
      </c>
      <c r="K26" s="21">
        <f>J26/'2008'!J26</f>
        <v>0.8773584905660378</v>
      </c>
      <c r="L26" s="27">
        <v>20568</v>
      </c>
      <c r="M26" s="21">
        <f>L26/'2008'!L26</f>
        <v>1.0747766107540366</v>
      </c>
    </row>
    <row r="27" spans="1:13" ht="12.75">
      <c r="A27" s="14" t="s">
        <v>28</v>
      </c>
      <c r="B27" s="10">
        <v>14184</v>
      </c>
      <c r="C27" s="21">
        <f>B27/'2008'!B27</f>
        <v>1.0900707039655702</v>
      </c>
      <c r="D27" s="11">
        <v>1194</v>
      </c>
      <c r="E27" s="21">
        <f>D27/'2008'!D27</f>
        <v>1.0473684210526315</v>
      </c>
      <c r="F27" s="10">
        <v>3255</v>
      </c>
      <c r="G27" s="21">
        <f>F27/'2008'!F27</f>
        <v>1.0970677451971689</v>
      </c>
      <c r="H27" s="11">
        <v>18633</v>
      </c>
      <c r="I27" s="21">
        <f>H27/'2008'!H27</f>
        <v>1.088439745312226</v>
      </c>
      <c r="J27" s="11">
        <v>395</v>
      </c>
      <c r="K27" s="21">
        <f>J27/'2008'!J27</f>
        <v>0.9949622166246851</v>
      </c>
      <c r="L27" s="11">
        <v>19028</v>
      </c>
      <c r="M27" s="21">
        <f>L27/'2008'!L27</f>
        <v>1.08632107787166</v>
      </c>
    </row>
    <row r="28" spans="1:13" ht="12.75">
      <c r="A28" s="14" t="s">
        <v>29</v>
      </c>
      <c r="B28" s="43">
        <f>SUM(B25:B27)</f>
        <v>45694</v>
      </c>
      <c r="C28" s="23">
        <f>B28/'2008'!B28</f>
        <v>1.0711455964743666</v>
      </c>
      <c r="D28" s="43">
        <f>SUM(D25:D27)</f>
        <v>3960</v>
      </c>
      <c r="E28" s="23">
        <f>D28/'2008'!D28</f>
        <v>1.0752104262829216</v>
      </c>
      <c r="F28" s="43">
        <f>SUM(F25:F27)</f>
        <v>10221</v>
      </c>
      <c r="G28" s="23">
        <f>F28/'2008'!F28</f>
        <v>1.002157074222963</v>
      </c>
      <c r="H28" s="43">
        <f>SUM(H25:H27)</f>
        <v>59875</v>
      </c>
      <c r="I28" s="23">
        <f>H28/'2008'!H28</f>
        <v>1.0589660600272368</v>
      </c>
      <c r="J28" s="43">
        <f>SUM(J25:J27)</f>
        <v>1211</v>
      </c>
      <c r="K28" s="23">
        <f>J28/'2008'!J28</f>
        <v>0.9181197877179682</v>
      </c>
      <c r="L28" s="43">
        <f>SUM(L25:L27)</f>
        <v>61086</v>
      </c>
      <c r="M28" s="23">
        <f>L28/'2008'!L28</f>
        <v>1.055755271344625</v>
      </c>
    </row>
    <row r="29" spans="1:13" ht="13.5" thickBot="1">
      <c r="A29" s="15" t="s">
        <v>30</v>
      </c>
      <c r="B29" s="16">
        <f>SUM(B28,B24)</f>
        <v>89689</v>
      </c>
      <c r="C29" s="31">
        <f>B29/'2008'!B29</f>
        <v>1.0096587902871745</v>
      </c>
      <c r="D29" s="16">
        <f>SUM(D28,D24)</f>
        <v>7731</v>
      </c>
      <c r="E29" s="31">
        <f>D29/'2008'!D29</f>
        <v>0.9784837362359196</v>
      </c>
      <c r="F29" s="16">
        <f>SUM(F28,F24)</f>
        <v>20529</v>
      </c>
      <c r="G29" s="31">
        <f>F29/'2008'!F29</f>
        <v>0.95871666744501</v>
      </c>
      <c r="H29" s="16">
        <f>SUM(H28,H24)</f>
        <v>117949</v>
      </c>
      <c r="I29" s="31">
        <f>H29/'2008'!H29</f>
        <v>0.998341021625968</v>
      </c>
      <c r="J29" s="16">
        <f>SUM(J28,J24)</f>
        <v>2412</v>
      </c>
      <c r="K29" s="31">
        <f>J29/'2008'!J29</f>
        <v>0.8489968321013728</v>
      </c>
      <c r="L29" s="16">
        <f>SUM(L28,L24)</f>
        <v>120361</v>
      </c>
      <c r="M29" s="31">
        <f>L29/'2008'!L29</f>
        <v>0.9948341130378722</v>
      </c>
    </row>
    <row r="30" spans="1:13" ht="13.5" thickBot="1" thickTop="1">
      <c r="A30" s="18" t="s">
        <v>98</v>
      </c>
      <c r="B30" s="44">
        <f>SUM(B20,B29)</f>
        <v>172735</v>
      </c>
      <c r="C30" s="45">
        <f>B30/'2008'!B30</f>
        <v>0.9632457089323355</v>
      </c>
      <c r="D30" s="44">
        <f>SUM(D20,D29)</f>
        <v>14840</v>
      </c>
      <c r="E30" s="45">
        <f>D30/'2008'!D30</f>
        <v>0.9314586994727593</v>
      </c>
      <c r="F30" s="44">
        <f>SUM(F20,F29)</f>
        <v>38893</v>
      </c>
      <c r="G30" s="45">
        <f>F30/'2008'!F30</f>
        <v>0.8827280980481162</v>
      </c>
      <c r="H30" s="44">
        <f>SUM(H20,H29)</f>
        <v>226468</v>
      </c>
      <c r="I30" s="45">
        <f>H30/'2008'!H30</f>
        <v>0.946305752179109</v>
      </c>
      <c r="J30" s="44">
        <f>SUM(J20,J29)</f>
        <v>4165</v>
      </c>
      <c r="K30" s="45">
        <f>J30/'2008'!J30</f>
        <v>0.6943981327109037</v>
      </c>
      <c r="L30" s="44">
        <f>SUM(L20,L29)</f>
        <v>230633</v>
      </c>
      <c r="M30" s="45">
        <f>L30/'2008'!L30</f>
        <v>0.9401465864436074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30" sqref="B12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13</v>
      </c>
      <c r="B4" s="26">
        <v>164870</v>
      </c>
      <c r="C4" s="23">
        <v>1.048798020343641</v>
      </c>
      <c r="D4" s="27">
        <v>18373</v>
      </c>
      <c r="E4" s="23">
        <v>0.9558318593278535</v>
      </c>
      <c r="F4" s="27">
        <v>50248</v>
      </c>
      <c r="G4" s="23">
        <v>0.9689910521443998</v>
      </c>
      <c r="H4" s="27">
        <v>233491</v>
      </c>
      <c r="I4" s="23">
        <v>1.0228406716401566</v>
      </c>
      <c r="J4" s="27">
        <v>8597</v>
      </c>
      <c r="K4" s="23">
        <v>0.983188472095151</v>
      </c>
      <c r="L4" s="27">
        <v>242088</v>
      </c>
      <c r="M4" s="23">
        <v>1.0213778525953396</v>
      </c>
    </row>
    <row r="5" spans="1:13" ht="12.75">
      <c r="A5" s="12" t="s">
        <v>36</v>
      </c>
      <c r="B5" s="26">
        <v>164560</v>
      </c>
      <c r="C5" s="23">
        <v>0.9981197306969127</v>
      </c>
      <c r="D5" s="27">
        <v>17299</v>
      </c>
      <c r="E5" s="23">
        <v>0.9415446579219506</v>
      </c>
      <c r="F5" s="27">
        <v>49588</v>
      </c>
      <c r="G5" s="23">
        <v>0.9868651488616462</v>
      </c>
      <c r="H5" s="27">
        <v>231377</v>
      </c>
      <c r="I5" s="23">
        <v>0.9909461178375184</v>
      </c>
      <c r="J5" s="27">
        <v>7183</v>
      </c>
      <c r="K5" s="23">
        <v>0.8355240200069792</v>
      </c>
      <c r="L5" s="27">
        <v>238560</v>
      </c>
      <c r="M5" s="23">
        <v>0.9854267869535045</v>
      </c>
    </row>
    <row r="6" spans="1:13" ht="12.75">
      <c r="A6" s="12" t="s">
        <v>76</v>
      </c>
      <c r="B6" s="26">
        <v>168118</v>
      </c>
      <c r="C6" s="23">
        <v>1.0216212931453572</v>
      </c>
      <c r="D6" s="27">
        <v>17876</v>
      </c>
      <c r="E6" s="23">
        <v>1.0333545291635355</v>
      </c>
      <c r="F6" s="27">
        <v>49940</v>
      </c>
      <c r="G6" s="23">
        <v>1.0070984915705412</v>
      </c>
      <c r="H6" s="27">
        <v>235734</v>
      </c>
      <c r="I6" s="23">
        <v>1.0188307394425549</v>
      </c>
      <c r="J6" s="27">
        <v>9751</v>
      </c>
      <c r="K6" s="23">
        <v>1.3575107893637757</v>
      </c>
      <c r="L6" s="27">
        <v>245485</v>
      </c>
      <c r="M6" s="23">
        <v>1.0290283366867874</v>
      </c>
    </row>
    <row r="7" spans="1:13" ht="12.75">
      <c r="A7" s="12" t="s">
        <v>80</v>
      </c>
      <c r="B7" s="26">
        <v>176654</v>
      </c>
      <c r="C7" s="23">
        <v>1.0507738612165265</v>
      </c>
      <c r="D7" s="27">
        <v>18582</v>
      </c>
      <c r="E7" s="23">
        <v>1.039494294025509</v>
      </c>
      <c r="F7" s="27">
        <v>50470</v>
      </c>
      <c r="G7" s="23">
        <v>1.0106127352823389</v>
      </c>
      <c r="H7" s="27">
        <v>245706</v>
      </c>
      <c r="I7" s="23">
        <v>1.042301916566978</v>
      </c>
      <c r="J7" s="27">
        <v>9201</v>
      </c>
      <c r="K7" s="23">
        <v>0.9435955286637268</v>
      </c>
      <c r="L7" s="27">
        <v>254907</v>
      </c>
      <c r="M7" s="23">
        <v>1.0383811638185632</v>
      </c>
    </row>
    <row r="8" spans="1:13" ht="12.75">
      <c r="A8" s="12" t="s">
        <v>85</v>
      </c>
      <c r="B8" s="26">
        <v>184360</v>
      </c>
      <c r="C8" s="23">
        <v>1.043621995539303</v>
      </c>
      <c r="D8" s="27">
        <v>19148</v>
      </c>
      <c r="E8" s="23">
        <v>1.0304595845441826</v>
      </c>
      <c r="F8" s="27">
        <v>51641</v>
      </c>
      <c r="G8" s="23">
        <v>1.0232019021200713</v>
      </c>
      <c r="H8" s="27">
        <v>255148</v>
      </c>
      <c r="I8" s="23">
        <v>1.0384280400153028</v>
      </c>
      <c r="J8" s="27">
        <v>7332</v>
      </c>
      <c r="K8" s="23">
        <v>0.7968699054450603</v>
      </c>
      <c r="L8" s="27">
        <v>262480</v>
      </c>
      <c r="M8" s="23">
        <v>1.0297088742168712</v>
      </c>
    </row>
    <row r="9" spans="1:13" ht="12.75">
      <c r="A9" s="12" t="s">
        <v>88</v>
      </c>
      <c r="B9" s="26">
        <v>183761</v>
      </c>
      <c r="C9" s="23">
        <v>0.9967509221089174</v>
      </c>
      <c r="D9" s="27">
        <v>17887</v>
      </c>
      <c r="E9" s="23">
        <v>0.9341445581783998</v>
      </c>
      <c r="F9" s="27">
        <v>50315</v>
      </c>
      <c r="G9" s="23">
        <v>0.9743227280649097</v>
      </c>
      <c r="H9" s="27">
        <v>251962</v>
      </c>
      <c r="I9" s="23">
        <v>0.9875131296345651</v>
      </c>
      <c r="J9" s="27">
        <v>5641</v>
      </c>
      <c r="K9" s="23">
        <v>0.76936715766503</v>
      </c>
      <c r="L9" s="27">
        <v>257603</v>
      </c>
      <c r="M9" s="23">
        <v>0.9814195367266078</v>
      </c>
    </row>
    <row r="10" spans="1:13" ht="12.75">
      <c r="A10" s="12" t="s">
        <v>92</v>
      </c>
      <c r="B10" s="70">
        <v>181501</v>
      </c>
      <c r="C10" s="71">
        <v>0.9877014165138414</v>
      </c>
      <c r="D10" s="72">
        <v>17118</v>
      </c>
      <c r="E10" s="71">
        <v>0.9570078828199251</v>
      </c>
      <c r="F10" s="72">
        <v>52134</v>
      </c>
      <c r="G10" s="71">
        <v>1.0361522408824406</v>
      </c>
      <c r="H10" s="72">
        <v>250773</v>
      </c>
      <c r="I10" s="71">
        <v>0.9952810344417016</v>
      </c>
      <c r="J10" s="72">
        <v>7235</v>
      </c>
      <c r="K10" s="71">
        <v>1.2825740117000533</v>
      </c>
      <c r="L10" s="72">
        <v>257938</v>
      </c>
      <c r="M10" s="71">
        <v>1.001300450693509</v>
      </c>
    </row>
    <row r="11" spans="1:13" ht="13.5" thickBot="1">
      <c r="A11" s="12" t="s">
        <v>94</v>
      </c>
      <c r="B11" s="30">
        <v>180115</v>
      </c>
      <c r="C11" s="31">
        <v>0.9923636784370334</v>
      </c>
      <c r="D11" s="32">
        <v>15957</v>
      </c>
      <c r="E11" s="31">
        <v>0.9321766561514195</v>
      </c>
      <c r="F11" s="32">
        <v>48723</v>
      </c>
      <c r="G11" s="31">
        <v>0.9345724479226608</v>
      </c>
      <c r="H11" s="32">
        <v>244795</v>
      </c>
      <c r="I11" s="31">
        <v>0.9761617079988675</v>
      </c>
      <c r="J11" s="32">
        <v>6266</v>
      </c>
      <c r="K11" s="31">
        <v>0.8660677263303387</v>
      </c>
      <c r="L11" s="32">
        <v>251061</v>
      </c>
      <c r="M11" s="31">
        <v>0.9733385542262094</v>
      </c>
    </row>
    <row r="12" spans="1:13" ht="13.5" thickTop="1">
      <c r="A12" s="13">
        <v>39448</v>
      </c>
      <c r="B12" s="28">
        <v>12887</v>
      </c>
      <c r="C12" s="21">
        <f>B12/'2007'!B12</f>
        <v>1.0656578185727281</v>
      </c>
      <c r="D12" s="29">
        <v>1184</v>
      </c>
      <c r="E12" s="21">
        <f>D12/'2007'!D12</f>
        <v>0.9618196588139724</v>
      </c>
      <c r="F12" s="29">
        <v>3594</v>
      </c>
      <c r="G12" s="21">
        <f>F12/'2007'!F12</f>
        <v>0.9648322147651007</v>
      </c>
      <c r="H12" s="29">
        <v>17665</v>
      </c>
      <c r="I12" s="21">
        <f>H12/'2007'!H12</f>
        <v>1.036131151387178</v>
      </c>
      <c r="J12" s="29">
        <v>461</v>
      </c>
      <c r="K12" s="21">
        <f>J12/'2007'!J12</f>
        <v>0.9165009940357853</v>
      </c>
      <c r="L12" s="29">
        <v>18126</v>
      </c>
      <c r="M12" s="21">
        <f>L12/'2007'!L12</f>
        <v>1.0327028258887876</v>
      </c>
    </row>
    <row r="13" spans="1:13" ht="12.75">
      <c r="A13" s="14" t="s">
        <v>14</v>
      </c>
      <c r="B13" s="26">
        <v>14073</v>
      </c>
      <c r="C13" s="21">
        <f>B13/'2007'!B13</f>
        <v>1.1164617215390717</v>
      </c>
      <c r="D13" s="27">
        <v>1249</v>
      </c>
      <c r="E13" s="21">
        <f>D13/'2007'!D13</f>
        <v>1.0305280528052805</v>
      </c>
      <c r="F13" s="27">
        <v>3676</v>
      </c>
      <c r="G13" s="21">
        <f>F13/'2007'!F13</f>
        <v>0.9139731476877175</v>
      </c>
      <c r="H13" s="29">
        <v>18998</v>
      </c>
      <c r="I13" s="21">
        <f>H13/'2007'!H13</f>
        <v>1.0649700095296821</v>
      </c>
      <c r="J13" s="27">
        <v>617</v>
      </c>
      <c r="K13" s="21">
        <f>J13/'2007'!J13</f>
        <v>1.2145669291338583</v>
      </c>
      <c r="L13" s="29">
        <v>19615</v>
      </c>
      <c r="M13" s="21">
        <f>L13/'2007'!L13</f>
        <v>1.0691121164223034</v>
      </c>
    </row>
    <row r="14" spans="1:13" ht="12.75">
      <c r="A14" s="14" t="s">
        <v>15</v>
      </c>
      <c r="B14" s="26">
        <v>15866</v>
      </c>
      <c r="C14" s="21">
        <f>B14/'2007'!B14</f>
        <v>1.0184222350600167</v>
      </c>
      <c r="D14" s="27">
        <v>1399</v>
      </c>
      <c r="E14" s="21">
        <f>D14/'2007'!D14</f>
        <v>1.0108381502890174</v>
      </c>
      <c r="F14" s="27">
        <v>3906</v>
      </c>
      <c r="G14" s="21">
        <f>F14/'2007'!F14</f>
        <v>0.8742166517457476</v>
      </c>
      <c r="H14" s="27">
        <v>21171</v>
      </c>
      <c r="I14" s="21">
        <f>H14/'2007'!H14</f>
        <v>0.9878680416219495</v>
      </c>
      <c r="J14" s="27">
        <v>450</v>
      </c>
      <c r="K14" s="21">
        <f>J14/'2007'!J14</f>
        <v>0.8840864440078585</v>
      </c>
      <c r="L14" s="29">
        <v>21621</v>
      </c>
      <c r="M14" s="21">
        <f>L14/'2007'!L14</f>
        <v>0.9854603463992707</v>
      </c>
    </row>
    <row r="15" spans="1:13" ht="12.75">
      <c r="A15" s="14" t="s">
        <v>16</v>
      </c>
      <c r="B15" s="43">
        <f>SUM(B12:B14)</f>
        <v>42826</v>
      </c>
      <c r="C15" s="21">
        <f>B15/'2007'!B15</f>
        <v>1.0632867393301388</v>
      </c>
      <c r="D15" s="43">
        <f>SUM(D12:D14)</f>
        <v>3832</v>
      </c>
      <c r="E15" s="21">
        <f>D15/'2007'!D15</f>
        <v>1.0013065064018813</v>
      </c>
      <c r="F15" s="43">
        <f>SUM(F12:F14)</f>
        <v>11176</v>
      </c>
      <c r="G15" s="21">
        <f>F15/'2007'!F15</f>
        <v>0.9149406467458043</v>
      </c>
      <c r="H15" s="43">
        <f>SUM(H12:H14)</f>
        <v>57834</v>
      </c>
      <c r="I15" s="21">
        <f>H15/'2007'!H15</f>
        <v>1.026900335588345</v>
      </c>
      <c r="J15" s="43">
        <f>SUM(J12:J14)</f>
        <v>1528</v>
      </c>
      <c r="K15" s="21">
        <f>J15/'2007'!J15</f>
        <v>1.0052631578947369</v>
      </c>
      <c r="L15" s="43">
        <f>SUM(L12:L14)</f>
        <v>59362</v>
      </c>
      <c r="M15" s="21">
        <f>L15/'2007'!L15</f>
        <v>1.0263317138954684</v>
      </c>
    </row>
    <row r="16" spans="1:13" ht="12.75">
      <c r="A16" s="14" t="s">
        <v>17</v>
      </c>
      <c r="B16" s="26">
        <v>17468</v>
      </c>
      <c r="C16" s="21">
        <f>B16/'2007'!B16</f>
        <v>1.1323739141708804</v>
      </c>
      <c r="D16" s="27">
        <v>1552</v>
      </c>
      <c r="E16" s="21">
        <f>D16/'2007'!D16</f>
        <v>1.2220472440944883</v>
      </c>
      <c r="F16" s="27">
        <v>3992</v>
      </c>
      <c r="G16" s="21">
        <f>F16/'2007'!F16</f>
        <v>0.9242880296364899</v>
      </c>
      <c r="H16" s="27">
        <v>23012</v>
      </c>
      <c r="I16" s="21">
        <f>H16/'2007'!H16</f>
        <v>1.0950273614085178</v>
      </c>
      <c r="J16" s="27">
        <v>541</v>
      </c>
      <c r="K16" s="21">
        <f>J16/'2007'!J16</f>
        <v>0.9854280510018215</v>
      </c>
      <c r="L16" s="27">
        <v>23553</v>
      </c>
      <c r="M16" s="21">
        <f>L16/'2007'!L16</f>
        <v>1.092237061769616</v>
      </c>
    </row>
    <row r="17" spans="1:13" ht="12.75">
      <c r="A17" s="14" t="s">
        <v>18</v>
      </c>
      <c r="B17" s="26">
        <v>15334</v>
      </c>
      <c r="C17" s="21">
        <f>B17/'2007'!B17</f>
        <v>1.052870090634441</v>
      </c>
      <c r="D17" s="27">
        <v>1371</v>
      </c>
      <c r="E17" s="21">
        <f>D17/'2007'!D17</f>
        <v>1.0820836621941594</v>
      </c>
      <c r="F17" s="27">
        <v>3701</v>
      </c>
      <c r="G17" s="21">
        <f>F17/'2007'!F17</f>
        <v>0.917906746031746</v>
      </c>
      <c r="H17" s="27">
        <v>20406</v>
      </c>
      <c r="I17" s="21">
        <f>H17/'2007'!H17</f>
        <v>1.0273372602325932</v>
      </c>
      <c r="J17" s="27">
        <v>518</v>
      </c>
      <c r="K17" s="21">
        <f>J17/'2007'!J17</f>
        <v>0.8779661016949153</v>
      </c>
      <c r="L17" s="29">
        <v>20924</v>
      </c>
      <c r="M17" s="21">
        <f>L17/'2007'!L17</f>
        <v>1.0230284065907203</v>
      </c>
    </row>
    <row r="18" spans="1:13" ht="12.75">
      <c r="A18" s="14" t="s">
        <v>19</v>
      </c>
      <c r="B18" s="26">
        <v>14867</v>
      </c>
      <c r="C18" s="21">
        <f>B18/'2007'!B18</f>
        <v>1.0449848878892247</v>
      </c>
      <c r="D18" s="27">
        <v>1276</v>
      </c>
      <c r="E18" s="21">
        <f>D18/'2007'!D18</f>
        <v>1.0232558139534884</v>
      </c>
      <c r="F18" s="27">
        <v>3778</v>
      </c>
      <c r="G18" s="21">
        <f>F18/'2007'!F18</f>
        <v>0.8818860877684407</v>
      </c>
      <c r="H18" s="27">
        <v>19921</v>
      </c>
      <c r="I18" s="21">
        <f>H18/'2007'!H18</f>
        <v>1.0082498228565644</v>
      </c>
      <c r="J18" s="27">
        <v>570</v>
      </c>
      <c r="K18" s="21">
        <f>J18/'2007'!J18</f>
        <v>0.9062003179650239</v>
      </c>
      <c r="L18" s="27">
        <v>20491</v>
      </c>
      <c r="M18" s="21">
        <f>L18/'2007'!L18</f>
        <v>1.0051012900377692</v>
      </c>
    </row>
    <row r="19" spans="1:13" ht="12.75">
      <c r="A19" s="14" t="s">
        <v>20</v>
      </c>
      <c r="B19" s="43">
        <f>SUM(B16:B18)</f>
        <v>47669</v>
      </c>
      <c r="C19" s="21">
        <f>B19/'2007'!B19</f>
        <v>1.0780695207725535</v>
      </c>
      <c r="D19" s="43">
        <f>SUM(D16:D18)</f>
        <v>4199</v>
      </c>
      <c r="E19" s="21">
        <f>D19/'2007'!D19</f>
        <v>1.1096723044397463</v>
      </c>
      <c r="F19" s="43">
        <f>SUM(F16:F18)</f>
        <v>11471</v>
      </c>
      <c r="G19" s="21">
        <f>F19/'2007'!F19</f>
        <v>0.9078749505342303</v>
      </c>
      <c r="H19" s="43">
        <f>SUM(H16:H18)</f>
        <v>63339</v>
      </c>
      <c r="I19" s="21">
        <f>H19/'2007'!H19</f>
        <v>1.0445774787255095</v>
      </c>
      <c r="J19" s="43">
        <f>SUM(J16:J18)</f>
        <v>1629</v>
      </c>
      <c r="K19" s="21">
        <f>J19/'2007'!J19</f>
        <v>0.9213800904977375</v>
      </c>
      <c r="L19" s="43">
        <f>SUM(L16:L18)</f>
        <v>64968</v>
      </c>
      <c r="M19" s="21">
        <f>L19/'2007'!L19</f>
        <v>1.0410871098006538</v>
      </c>
    </row>
    <row r="20" spans="1:13" ht="12.75">
      <c r="A20" s="14" t="s">
        <v>21</v>
      </c>
      <c r="B20" s="26">
        <f>SUM(B15,B19)</f>
        <v>90495</v>
      </c>
      <c r="C20" s="21">
        <f>B20/'2007'!B20</f>
        <v>1.071022794517954</v>
      </c>
      <c r="D20" s="26">
        <f>SUM(D15,D19)</f>
        <v>8031</v>
      </c>
      <c r="E20" s="21">
        <f>D20/'2007'!D20</f>
        <v>1.0551832873472606</v>
      </c>
      <c r="F20" s="26">
        <f>SUM(F15,F19)</f>
        <v>22647</v>
      </c>
      <c r="G20" s="21">
        <f>F20/'2007'!F20</f>
        <v>0.9113480885311871</v>
      </c>
      <c r="H20" s="26">
        <f>SUM(H15,H19)</f>
        <v>121173</v>
      </c>
      <c r="I20" s="21">
        <f>H20/'2007'!H20</f>
        <v>1.0360651532640759</v>
      </c>
      <c r="J20" s="26">
        <f>SUM(J15,J19)</f>
        <v>3157</v>
      </c>
      <c r="K20" s="21">
        <f>J20/'2007'!J20</f>
        <v>0.9601581508515815</v>
      </c>
      <c r="L20" s="26">
        <f>SUM(L15,L19)</f>
        <v>124330</v>
      </c>
      <c r="M20" s="21">
        <f>L20/'2007'!L20</f>
        <v>1.0339895045865455</v>
      </c>
    </row>
    <row r="21" spans="1:13" ht="12.75">
      <c r="A21" s="14" t="s">
        <v>22</v>
      </c>
      <c r="B21" s="26">
        <v>18889</v>
      </c>
      <c r="C21" s="21">
        <f>B21/'2007'!B21</f>
        <v>1.2315164949797888</v>
      </c>
      <c r="D21" s="27">
        <v>1705</v>
      </c>
      <c r="E21" s="21">
        <f>D21/'2007'!D21</f>
        <v>1.2704918032786885</v>
      </c>
      <c r="F21" s="27">
        <v>4351</v>
      </c>
      <c r="G21" s="21">
        <f>F21/'2007'!F21</f>
        <v>1.087478130467383</v>
      </c>
      <c r="H21" s="27">
        <v>24945</v>
      </c>
      <c r="I21" s="21">
        <f>H21/'2007'!H21</f>
        <v>1.2061795851264445</v>
      </c>
      <c r="J21" s="27">
        <v>511</v>
      </c>
      <c r="K21" s="21">
        <f>J21/'2007'!J21</f>
        <v>1.0059055118110236</v>
      </c>
      <c r="L21" s="27">
        <v>25456</v>
      </c>
      <c r="M21" s="21">
        <f>L21/'2007'!L21</f>
        <v>1.2013780735287178</v>
      </c>
    </row>
    <row r="22" spans="1:13" ht="12.75">
      <c r="A22" s="14" t="s">
        <v>23</v>
      </c>
      <c r="B22" s="26">
        <v>13148</v>
      </c>
      <c r="C22" s="21">
        <f>B22/'2007'!B22</f>
        <v>0.8904842533017271</v>
      </c>
      <c r="D22" s="27">
        <v>1220</v>
      </c>
      <c r="E22" s="21">
        <f>D22/'2007'!D22</f>
        <v>0.9193669932177845</v>
      </c>
      <c r="F22" s="27">
        <v>3199</v>
      </c>
      <c r="G22" s="21">
        <f>F22/'2007'!F22</f>
        <v>0.8844346143212607</v>
      </c>
      <c r="H22" s="27">
        <v>17567</v>
      </c>
      <c r="I22" s="21">
        <f>H22/'2007'!H22</f>
        <v>0.8913186868943123</v>
      </c>
      <c r="J22" s="27">
        <v>524</v>
      </c>
      <c r="K22" s="21">
        <f>J22/'2007'!J22</f>
        <v>1.1441048034934498</v>
      </c>
      <c r="L22" s="27">
        <v>18091</v>
      </c>
      <c r="M22" s="21">
        <f>L22/'2007'!L22</f>
        <v>0.8970595527346655</v>
      </c>
    </row>
    <row r="23" spans="1:13" ht="12.75">
      <c r="A23" s="14" t="s">
        <v>24</v>
      </c>
      <c r="B23" s="26">
        <v>14135</v>
      </c>
      <c r="C23" s="21">
        <f>B23/'2007'!B23</f>
        <v>0.9090032154340836</v>
      </c>
      <c r="D23" s="27">
        <v>1293</v>
      </c>
      <c r="E23" s="21">
        <f>D23/'2007'!D23</f>
        <v>0.9584877687175686</v>
      </c>
      <c r="F23" s="27">
        <v>3664</v>
      </c>
      <c r="G23" s="21">
        <f>F23/'2007'!F23</f>
        <v>0.9109895574341124</v>
      </c>
      <c r="H23" s="27">
        <v>19092</v>
      </c>
      <c r="I23" s="21">
        <f>H23/'2007'!H23</f>
        <v>0.9125758806940395</v>
      </c>
      <c r="J23" s="27">
        <v>487</v>
      </c>
      <c r="K23" s="21">
        <f>J23/'2007'!J23</f>
        <v>1.0317796610169492</v>
      </c>
      <c r="L23" s="27">
        <v>19579</v>
      </c>
      <c r="M23" s="21">
        <f>L23/'2007'!L23</f>
        <v>0.9152059084747347</v>
      </c>
    </row>
    <row r="24" spans="1:13" ht="12.75">
      <c r="A24" s="14" t="s">
        <v>25</v>
      </c>
      <c r="B24" s="43">
        <f>SUM(B21:B23)</f>
        <v>46172</v>
      </c>
      <c r="C24" s="21">
        <f>B24/'2007'!B24</f>
        <v>1.011368365715287</v>
      </c>
      <c r="D24" s="43">
        <f>SUM(D21:D23)</f>
        <v>4218</v>
      </c>
      <c r="E24" s="21">
        <f>D24/'2007'!D24</f>
        <v>1.0497760079641614</v>
      </c>
      <c r="F24" s="43">
        <f>SUM(F21:F23)</f>
        <v>11214</v>
      </c>
      <c r="G24" s="21">
        <f>F24/'2007'!F24</f>
        <v>0.9634020618556701</v>
      </c>
      <c r="H24" s="43">
        <f>SUM(H21:H23)</f>
        <v>61604</v>
      </c>
      <c r="I24" s="21">
        <f>H24/'2007'!H24</f>
        <v>1.0047789140610983</v>
      </c>
      <c r="J24" s="43">
        <f>SUM(J21:J23)</f>
        <v>1522</v>
      </c>
      <c r="K24" s="21">
        <f>J24/'2007'!J24</f>
        <v>1.0584144645340752</v>
      </c>
      <c r="L24" s="43">
        <f>SUM(L21:L23)</f>
        <v>63126</v>
      </c>
      <c r="M24" s="21">
        <f>L24/'2007'!L24</f>
        <v>1.0060080638735278</v>
      </c>
    </row>
    <row r="25" spans="1:13" ht="12.75">
      <c r="A25" s="14" t="s">
        <v>26</v>
      </c>
      <c r="B25" s="26">
        <v>15477</v>
      </c>
      <c r="C25" s="21">
        <f>B25/'2007'!B25</f>
        <v>0.830623088069554</v>
      </c>
      <c r="D25" s="27">
        <v>1377</v>
      </c>
      <c r="E25" s="21">
        <f>D25/'2007'!D25</f>
        <v>0.8693181818181818</v>
      </c>
      <c r="F25" s="27">
        <v>3855</v>
      </c>
      <c r="G25" s="21">
        <f>F25/'2007'!F25</f>
        <v>0.8606831882116543</v>
      </c>
      <c r="H25" s="27">
        <v>20709</v>
      </c>
      <c r="I25" s="21">
        <f>H25/'2007'!H25</f>
        <v>0.8385568513119533</v>
      </c>
      <c r="J25" s="27">
        <v>498</v>
      </c>
      <c r="K25" s="21">
        <f>J25/'2007'!J25</f>
        <v>0.9154411764705882</v>
      </c>
      <c r="L25" s="27">
        <v>21207</v>
      </c>
      <c r="M25" s="21">
        <f>L25/'2007'!L25</f>
        <v>0.8402139461172742</v>
      </c>
    </row>
    <row r="26" spans="1:13" ht="12.75">
      <c r="A26" s="14" t="s">
        <v>27</v>
      </c>
      <c r="B26" s="26">
        <v>14170</v>
      </c>
      <c r="C26" s="21">
        <f>B26/'2007'!B26</f>
        <v>0.8362348775449985</v>
      </c>
      <c r="D26" s="27">
        <v>1166</v>
      </c>
      <c r="E26" s="21">
        <f>D26/'2007'!D26</f>
        <v>0.8097222222222222</v>
      </c>
      <c r="F26" s="27">
        <v>3377</v>
      </c>
      <c r="G26" s="21">
        <f>F26/'2007'!F26</f>
        <v>0.8360980440703144</v>
      </c>
      <c r="H26" s="27">
        <v>18713</v>
      </c>
      <c r="I26" s="21">
        <f>H26/'2007'!H26</f>
        <v>0.834507670353193</v>
      </c>
      <c r="J26" s="27">
        <v>424</v>
      </c>
      <c r="K26" s="21">
        <f>J26/'2007'!J26</f>
        <v>0.8706365503080082</v>
      </c>
      <c r="L26" s="27">
        <v>19137</v>
      </c>
      <c r="M26" s="21">
        <f>L26/'2007'!L26</f>
        <v>0.8352756317925887</v>
      </c>
    </row>
    <row r="27" spans="1:13" ht="12.75">
      <c r="A27" s="14" t="s">
        <v>28</v>
      </c>
      <c r="B27" s="10">
        <v>13012</v>
      </c>
      <c r="C27" s="21">
        <f>B27/'2007'!B27</f>
        <v>0.9042390548992356</v>
      </c>
      <c r="D27" s="11">
        <v>1140</v>
      </c>
      <c r="E27" s="21">
        <f>D27/'2007'!D27</f>
        <v>0.8742331288343558</v>
      </c>
      <c r="F27" s="10">
        <v>2967</v>
      </c>
      <c r="G27" s="21">
        <f>F27/'2007'!F27</f>
        <v>0.7986541049798116</v>
      </c>
      <c r="H27" s="11">
        <v>17119</v>
      </c>
      <c r="I27" s="21">
        <f>H27/'2007'!H27</f>
        <v>0.8820134988922664</v>
      </c>
      <c r="J27" s="11">
        <v>397</v>
      </c>
      <c r="K27" s="21">
        <f>J27/'2007'!J27</f>
        <v>0.7799607072691552</v>
      </c>
      <c r="L27" s="11">
        <v>17516</v>
      </c>
      <c r="M27" s="21">
        <f>L27/'2007'!L27</f>
        <v>0.8794055628075108</v>
      </c>
    </row>
    <row r="28" spans="1:13" ht="12.75">
      <c r="A28" s="14" t="s">
        <v>29</v>
      </c>
      <c r="B28" s="43">
        <f>SUM(B25:B27)</f>
        <v>42659</v>
      </c>
      <c r="C28" s="23">
        <f>B28/'2007'!B28</f>
        <v>0.8537263848863272</v>
      </c>
      <c r="D28" s="43">
        <f>SUM(D25:D27)</f>
        <v>3683</v>
      </c>
      <c r="E28" s="23">
        <f>D28/'2007'!D28</f>
        <v>0.8509704251386322</v>
      </c>
      <c r="F28" s="43">
        <f>SUM(F25:F27)</f>
        <v>10199</v>
      </c>
      <c r="G28" s="23">
        <f>F28/'2007'!F28</f>
        <v>0.8337284394670155</v>
      </c>
      <c r="H28" s="43">
        <f>SUM(H25:H27)</f>
        <v>56541</v>
      </c>
      <c r="I28" s="23">
        <f>H28/'2007'!H28</f>
        <v>0.8498699815118219</v>
      </c>
      <c r="J28" s="43">
        <f>SUM(J25:J27)</f>
        <v>1319</v>
      </c>
      <c r="K28" s="23">
        <f>J28/'2007'!J28</f>
        <v>0.8564935064935065</v>
      </c>
      <c r="L28" s="43">
        <f>SUM(L25:L27)</f>
        <v>57860</v>
      </c>
      <c r="M28" s="23">
        <f>L28/'2007'!L28</f>
        <v>0.8500198328167007</v>
      </c>
    </row>
    <row r="29" spans="1:13" ht="13.5" thickBot="1">
      <c r="A29" s="15" t="s">
        <v>30</v>
      </c>
      <c r="B29" s="16">
        <f>SUM(B28,B24)</f>
        <v>88831</v>
      </c>
      <c r="C29" s="31">
        <f>B29/'2007'!B29</f>
        <v>0.9289904937199988</v>
      </c>
      <c r="D29" s="16">
        <f>SUM(D28,D24)</f>
        <v>7901</v>
      </c>
      <c r="E29" s="31">
        <f>D29/'2007'!D29</f>
        <v>0.946681044811886</v>
      </c>
      <c r="F29" s="16">
        <f>SUM(F28,F24)</f>
        <v>21413</v>
      </c>
      <c r="G29" s="31">
        <f>F29/'2007'!F29</f>
        <v>0.8969547187198927</v>
      </c>
      <c r="H29" s="16">
        <f>SUM(H28,H24)</f>
        <v>118145</v>
      </c>
      <c r="I29" s="31">
        <f>H29/'2007'!H29</f>
        <v>0.9241630162703379</v>
      </c>
      <c r="J29" s="16">
        <f>SUM(J28,J24)</f>
        <v>2841</v>
      </c>
      <c r="K29" s="31">
        <f>J29/'2007'!J29</f>
        <v>0.9539959704499664</v>
      </c>
      <c r="L29" s="16">
        <f>SUM(L28,L24)</f>
        <v>120986</v>
      </c>
      <c r="M29" s="31">
        <f>L29/'2007'!L29</f>
        <v>0.9248421471051385</v>
      </c>
    </row>
    <row r="30" spans="1:13" ht="13.5" thickBot="1" thickTop="1">
      <c r="A30" s="18" t="s">
        <v>95</v>
      </c>
      <c r="B30" s="44">
        <f>SUM(B20,B29)</f>
        <v>179326</v>
      </c>
      <c r="C30" s="45">
        <f>B30/'2007'!B30</f>
        <v>0.9956194653415873</v>
      </c>
      <c r="D30" s="44">
        <f>SUM(D20,D29)</f>
        <v>15932</v>
      </c>
      <c r="E30" s="45">
        <f>D30/'2007'!D30</f>
        <v>0.9984332894654384</v>
      </c>
      <c r="F30" s="44">
        <f>SUM(F20,F29)</f>
        <v>44060</v>
      </c>
      <c r="G30" s="45">
        <f>F30/'2007'!F30</f>
        <v>0.9042957124971779</v>
      </c>
      <c r="H30" s="44">
        <f>SUM(H20,H29)</f>
        <v>239318</v>
      </c>
      <c r="I30" s="45">
        <f>H30/'2007'!H30</f>
        <v>0.9776261770052493</v>
      </c>
      <c r="J30" s="44">
        <f>SUM(J20,J29)</f>
        <v>5998</v>
      </c>
      <c r="K30" s="45">
        <f>J30/'2007'!J30</f>
        <v>0.9572294924992021</v>
      </c>
      <c r="L30" s="44">
        <f>SUM(L20,L29)</f>
        <v>245316</v>
      </c>
      <c r="M30" s="45">
        <f>L30/'2007'!L30</f>
        <v>0.9771171149640924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30" sqref="B12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9" t="s">
        <v>12</v>
      </c>
      <c r="B4" s="26">
        <v>157199</v>
      </c>
      <c r="C4" s="23">
        <v>1.0619975409060816</v>
      </c>
      <c r="D4" s="27">
        <v>19222</v>
      </c>
      <c r="E4" s="23">
        <v>1.0483774202345242</v>
      </c>
      <c r="F4" s="27">
        <v>51856</v>
      </c>
      <c r="G4" s="23">
        <v>1.0024357239512856</v>
      </c>
      <c r="H4" s="27">
        <v>228277</v>
      </c>
      <c r="I4" s="23">
        <v>1.046724472343606</v>
      </c>
      <c r="J4" s="27">
        <v>8744</v>
      </c>
      <c r="K4" s="23">
        <v>0.9284349118708856</v>
      </c>
      <c r="L4" s="27">
        <v>237021</v>
      </c>
      <c r="M4" s="23">
        <v>1.0418276521395133</v>
      </c>
    </row>
    <row r="5" spans="1:13" ht="12.75">
      <c r="A5" s="12" t="s">
        <v>13</v>
      </c>
      <c r="B5" s="26">
        <v>164870</v>
      </c>
      <c r="C5" s="23">
        <v>1.048798020343641</v>
      </c>
      <c r="D5" s="27">
        <v>18373</v>
      </c>
      <c r="E5" s="23">
        <v>0.9558318593278535</v>
      </c>
      <c r="F5" s="27">
        <v>50248</v>
      </c>
      <c r="G5" s="23">
        <v>0.9689910521443998</v>
      </c>
      <c r="H5" s="27">
        <v>233491</v>
      </c>
      <c r="I5" s="23">
        <v>1.0228406716401566</v>
      </c>
      <c r="J5" s="27">
        <v>8597</v>
      </c>
      <c r="K5" s="23">
        <v>0.983188472095151</v>
      </c>
      <c r="L5" s="27">
        <v>242088</v>
      </c>
      <c r="M5" s="23">
        <v>1.0213778525953396</v>
      </c>
    </row>
    <row r="6" spans="1:13" ht="12.75">
      <c r="A6" s="12" t="s">
        <v>36</v>
      </c>
      <c r="B6" s="26">
        <v>164560</v>
      </c>
      <c r="C6" s="23">
        <v>0.9981197306969127</v>
      </c>
      <c r="D6" s="27">
        <v>17299</v>
      </c>
      <c r="E6" s="23">
        <v>0.9415446579219506</v>
      </c>
      <c r="F6" s="27">
        <v>49588</v>
      </c>
      <c r="G6" s="23">
        <v>0.9868651488616462</v>
      </c>
      <c r="H6" s="27">
        <v>231377</v>
      </c>
      <c r="I6" s="23">
        <v>0.9909461178375184</v>
      </c>
      <c r="J6" s="27">
        <v>7183</v>
      </c>
      <c r="K6" s="23">
        <v>0.8355240200069792</v>
      </c>
      <c r="L6" s="27">
        <v>238560</v>
      </c>
      <c r="M6" s="23">
        <v>0.9854267869535045</v>
      </c>
    </row>
    <row r="7" spans="1:13" ht="12.75">
      <c r="A7" s="12" t="s">
        <v>76</v>
      </c>
      <c r="B7" s="26">
        <v>168118</v>
      </c>
      <c r="C7" s="23">
        <v>1.0216212931453572</v>
      </c>
      <c r="D7" s="27">
        <v>17876</v>
      </c>
      <c r="E7" s="23">
        <v>1.0333545291635355</v>
      </c>
      <c r="F7" s="27">
        <v>49940</v>
      </c>
      <c r="G7" s="23">
        <v>1.0070984915705412</v>
      </c>
      <c r="H7" s="27">
        <v>235734</v>
      </c>
      <c r="I7" s="23">
        <v>1.0188307394425549</v>
      </c>
      <c r="J7" s="27">
        <v>9751</v>
      </c>
      <c r="K7" s="23">
        <v>1.3575107893637757</v>
      </c>
      <c r="L7" s="27">
        <v>245485</v>
      </c>
      <c r="M7" s="23">
        <v>1.0290283366867874</v>
      </c>
    </row>
    <row r="8" spans="1:13" ht="12.75">
      <c r="A8" s="12" t="s">
        <v>80</v>
      </c>
      <c r="B8" s="26">
        <v>176654</v>
      </c>
      <c r="C8" s="23">
        <v>1.0507738612165265</v>
      </c>
      <c r="D8" s="27">
        <v>18582</v>
      </c>
      <c r="E8" s="23">
        <v>1.039494294025509</v>
      </c>
      <c r="F8" s="27">
        <v>50470</v>
      </c>
      <c r="G8" s="23">
        <v>1.0106127352823389</v>
      </c>
      <c r="H8" s="27">
        <v>245706</v>
      </c>
      <c r="I8" s="23">
        <v>1.042301916566978</v>
      </c>
      <c r="J8" s="27">
        <v>9201</v>
      </c>
      <c r="K8" s="23">
        <v>0.9435955286637268</v>
      </c>
      <c r="L8" s="27">
        <v>254907</v>
      </c>
      <c r="M8" s="23">
        <v>1.0383811638185632</v>
      </c>
    </row>
    <row r="9" spans="1:13" ht="12.75">
      <c r="A9" s="12" t="s">
        <v>85</v>
      </c>
      <c r="B9" s="26">
        <v>184360</v>
      </c>
      <c r="C9" s="23">
        <v>1.043621995539303</v>
      </c>
      <c r="D9" s="27">
        <v>19148</v>
      </c>
      <c r="E9" s="23">
        <v>1.0304595845441826</v>
      </c>
      <c r="F9" s="27">
        <v>51641</v>
      </c>
      <c r="G9" s="23">
        <v>1.0232019021200713</v>
      </c>
      <c r="H9" s="27">
        <v>255148</v>
      </c>
      <c r="I9" s="23">
        <v>1.0384280400153028</v>
      </c>
      <c r="J9" s="27">
        <v>7332</v>
      </c>
      <c r="K9" s="23">
        <v>0.7968699054450603</v>
      </c>
      <c r="L9" s="27">
        <v>262480</v>
      </c>
      <c r="M9" s="23">
        <v>1.0297088742168712</v>
      </c>
    </row>
    <row r="10" spans="1:13" ht="12.75">
      <c r="A10" s="12" t="s">
        <v>88</v>
      </c>
      <c r="B10" s="26">
        <v>183761</v>
      </c>
      <c r="C10" s="23">
        <v>0.9967509221089174</v>
      </c>
      <c r="D10" s="27">
        <v>17887</v>
      </c>
      <c r="E10" s="23">
        <v>0.9341445581783998</v>
      </c>
      <c r="F10" s="27">
        <v>50315</v>
      </c>
      <c r="G10" s="23">
        <v>0.9743227280649097</v>
      </c>
      <c r="H10" s="27">
        <v>251962</v>
      </c>
      <c r="I10" s="23">
        <v>0.9875131296345651</v>
      </c>
      <c r="J10" s="27">
        <v>5641</v>
      </c>
      <c r="K10" s="23">
        <v>0.76936715766503</v>
      </c>
      <c r="L10" s="27">
        <v>257603</v>
      </c>
      <c r="M10" s="23">
        <v>0.9814195367266078</v>
      </c>
    </row>
    <row r="11" spans="1:13" ht="13.5" thickBot="1">
      <c r="A11" s="12" t="s">
        <v>89</v>
      </c>
      <c r="B11" s="30">
        <v>181501</v>
      </c>
      <c r="C11" s="31">
        <v>0.9877014165138414</v>
      </c>
      <c r="D11" s="32">
        <v>17118</v>
      </c>
      <c r="E11" s="31">
        <v>0.9570078828199251</v>
      </c>
      <c r="F11" s="32">
        <v>52134</v>
      </c>
      <c r="G11" s="31">
        <v>1.0361522408824406</v>
      </c>
      <c r="H11" s="32">
        <v>250773</v>
      </c>
      <c r="I11" s="31">
        <v>0.9952810344417016</v>
      </c>
      <c r="J11" s="32">
        <v>7235</v>
      </c>
      <c r="K11" s="31">
        <v>1.2825740117000533</v>
      </c>
      <c r="L11" s="32">
        <v>257938</v>
      </c>
      <c r="M11" s="31">
        <v>1.001300450693509</v>
      </c>
    </row>
    <row r="12" spans="1:13" ht="13.5" thickTop="1">
      <c r="A12" s="13">
        <v>39083</v>
      </c>
      <c r="B12" s="28">
        <v>12093</v>
      </c>
      <c r="C12" s="21">
        <f>B12/'2006'!B12</f>
        <v>0.9459480600750939</v>
      </c>
      <c r="D12" s="29">
        <v>1231</v>
      </c>
      <c r="E12" s="21">
        <f>D12/'2006'!D12</f>
        <v>1.0181968569065343</v>
      </c>
      <c r="F12" s="29">
        <v>3725</v>
      </c>
      <c r="G12" s="21">
        <f>F12/'2006'!F12</f>
        <v>0.973092998955068</v>
      </c>
      <c r="H12" s="29">
        <v>17049</v>
      </c>
      <c r="I12" s="21">
        <f>H12/'2006'!H12</f>
        <v>0.9566803209696425</v>
      </c>
      <c r="J12" s="29">
        <v>503</v>
      </c>
      <c r="K12" s="21">
        <f>J12/'2006'!J12</f>
        <v>0.9691714836223507</v>
      </c>
      <c r="L12" s="29">
        <v>17552</v>
      </c>
      <c r="M12" s="21">
        <f>L12/'2006'!L12</f>
        <v>0.9570338058887677</v>
      </c>
    </row>
    <row r="13" spans="1:13" ht="12.75">
      <c r="A13" s="14" t="s">
        <v>14</v>
      </c>
      <c r="B13" s="26">
        <v>12605</v>
      </c>
      <c r="C13" s="21">
        <f>B13/'2006'!B13</f>
        <v>0.9515361968747641</v>
      </c>
      <c r="D13" s="27">
        <v>1212</v>
      </c>
      <c r="E13" s="21">
        <f>D13/'2006'!D13</f>
        <v>0.8370165745856354</v>
      </c>
      <c r="F13" s="27">
        <v>4022</v>
      </c>
      <c r="G13" s="21">
        <f>F13/'2006'!F13</f>
        <v>0.9930864197530864</v>
      </c>
      <c r="H13" s="29">
        <v>17839</v>
      </c>
      <c r="I13" s="21">
        <f>H13/'2006'!H13</f>
        <v>0.9516671112296612</v>
      </c>
      <c r="J13" s="27">
        <v>508</v>
      </c>
      <c r="K13" s="21">
        <f>J13/'2006'!J13</f>
        <v>0.9883268482490273</v>
      </c>
      <c r="L13" s="29">
        <v>18347</v>
      </c>
      <c r="M13" s="21">
        <f>L13/'2006'!L13</f>
        <v>0.9526455163819513</v>
      </c>
    </row>
    <row r="14" spans="1:13" ht="12.75">
      <c r="A14" s="14" t="s">
        <v>15</v>
      </c>
      <c r="B14" s="26">
        <v>15579</v>
      </c>
      <c r="C14" s="21">
        <f>B14/'2006'!B14</f>
        <v>0.8935474620017206</v>
      </c>
      <c r="D14" s="27">
        <v>1384</v>
      </c>
      <c r="E14" s="21">
        <f>D14/'2006'!D14</f>
        <v>0.837265577737447</v>
      </c>
      <c r="F14" s="27">
        <v>4468</v>
      </c>
      <c r="G14" s="21">
        <f>F14/'2006'!F14</f>
        <v>0.9329713927751097</v>
      </c>
      <c r="H14" s="27">
        <v>21431</v>
      </c>
      <c r="I14" s="21">
        <f>H14/'2006'!H14</f>
        <v>0.8975583197219081</v>
      </c>
      <c r="J14" s="27">
        <v>509</v>
      </c>
      <c r="K14" s="21">
        <f>J14/'2006'!J14</f>
        <v>0.8330605564648118</v>
      </c>
      <c r="L14" s="29">
        <v>21940</v>
      </c>
      <c r="M14" s="21">
        <f>L14/'2006'!L14</f>
        <v>0.8959490362626593</v>
      </c>
    </row>
    <row r="15" spans="1:13" ht="12.75">
      <c r="A15" s="14" t="s">
        <v>16</v>
      </c>
      <c r="B15" s="43">
        <f>SUM(B12:B14)</f>
        <v>40277</v>
      </c>
      <c r="C15" s="21">
        <f>B15/'2006'!B15</f>
        <v>0.9266323103115078</v>
      </c>
      <c r="D15" s="43">
        <f>SUM(D12:D14)</f>
        <v>3827</v>
      </c>
      <c r="E15" s="21">
        <f>D15/'2006'!D15</f>
        <v>0.8879350348027842</v>
      </c>
      <c r="F15" s="43">
        <f>SUM(F12:F14)</f>
        <v>12215</v>
      </c>
      <c r="G15" s="21">
        <f>F15/'2006'!F15</f>
        <v>0.9643167285071446</v>
      </c>
      <c r="H15" s="43">
        <f>SUM(H12:H14)</f>
        <v>56319</v>
      </c>
      <c r="I15" s="21">
        <f>H15/'2006'!H15</f>
        <v>0.9317704283374418</v>
      </c>
      <c r="J15" s="43">
        <f>SUM(J12:J14)</f>
        <v>1520</v>
      </c>
      <c r="K15" s="21">
        <f>J15/'2006'!J15</f>
        <v>0.9245742092457421</v>
      </c>
      <c r="L15" s="43">
        <f>SUM(L12:L14)</f>
        <v>57839</v>
      </c>
      <c r="M15" s="21">
        <f>L15/'2006'!L15</f>
        <v>0.9315798798460225</v>
      </c>
    </row>
    <row r="16" spans="1:13" ht="12.75">
      <c r="A16" s="14" t="s">
        <v>17</v>
      </c>
      <c r="B16" s="26">
        <v>15426</v>
      </c>
      <c r="C16" s="21">
        <f>B16/'2006'!B16</f>
        <v>0.9401511457825451</v>
      </c>
      <c r="D16" s="27">
        <v>1270</v>
      </c>
      <c r="E16" s="21">
        <f>D16/'2006'!D16</f>
        <v>0.8273615635179153</v>
      </c>
      <c r="F16" s="27">
        <v>4319</v>
      </c>
      <c r="G16" s="21">
        <f>F16/'2006'!F16</f>
        <v>0.970998201438849</v>
      </c>
      <c r="H16" s="27">
        <v>21015</v>
      </c>
      <c r="I16" s="21">
        <f>H16/'2006'!H16</f>
        <v>0.9385467375284713</v>
      </c>
      <c r="J16" s="27">
        <v>549</v>
      </c>
      <c r="K16" s="21">
        <f>J16/'2006'!J16</f>
        <v>0.8659305993690851</v>
      </c>
      <c r="L16" s="27">
        <v>21564</v>
      </c>
      <c r="M16" s="21">
        <f>L16/'2006'!L16</f>
        <v>0.9365472312703583</v>
      </c>
    </row>
    <row r="17" spans="1:13" ht="12.75">
      <c r="A17" s="14" t="s">
        <v>18</v>
      </c>
      <c r="B17" s="26">
        <v>14564</v>
      </c>
      <c r="C17" s="21">
        <f>B17/'2006'!B17</f>
        <v>1.0754689115344853</v>
      </c>
      <c r="D17" s="27">
        <v>1267</v>
      </c>
      <c r="E17" s="21">
        <f>D17/'2006'!D17</f>
        <v>0.9154624277456648</v>
      </c>
      <c r="F17" s="27">
        <v>4032</v>
      </c>
      <c r="G17" s="21">
        <f>F17/'2006'!F17</f>
        <v>0.9970326409495549</v>
      </c>
      <c r="H17" s="27">
        <v>19863</v>
      </c>
      <c r="I17" s="21">
        <f>H17/'2006'!H17</f>
        <v>1.047074327886136</v>
      </c>
      <c r="J17" s="27">
        <v>590</v>
      </c>
      <c r="K17" s="21">
        <f>J17/'2006'!J17</f>
        <v>1.0946196660482375</v>
      </c>
      <c r="L17" s="29">
        <v>20453</v>
      </c>
      <c r="M17" s="21">
        <f>L17/'2006'!L17</f>
        <v>1.048387923522477</v>
      </c>
    </row>
    <row r="18" spans="1:13" ht="12.75">
      <c r="A18" s="14" t="s">
        <v>19</v>
      </c>
      <c r="B18" s="26">
        <v>14227</v>
      </c>
      <c r="C18" s="21">
        <f>B18/'2006'!B18</f>
        <v>0.9996486790331647</v>
      </c>
      <c r="D18" s="27">
        <v>1247</v>
      </c>
      <c r="E18" s="21">
        <f>D18/'2006'!D18</f>
        <v>0.9511823035850496</v>
      </c>
      <c r="F18" s="27">
        <v>4284</v>
      </c>
      <c r="G18" s="21">
        <f>F18/'2006'!F18</f>
        <v>0.9880073800738007</v>
      </c>
      <c r="H18" s="27">
        <v>19758</v>
      </c>
      <c r="I18" s="21">
        <f>H18/'2006'!H18</f>
        <v>0.9929142167948138</v>
      </c>
      <c r="J18" s="27">
        <v>629</v>
      </c>
      <c r="K18" s="21">
        <f>J18/'2006'!J18</f>
        <v>0.9603053435114504</v>
      </c>
      <c r="L18" s="27">
        <v>20387</v>
      </c>
      <c r="M18" s="21">
        <f>L18/'2006'!L18</f>
        <v>0.9923578660436138</v>
      </c>
    </row>
    <row r="19" spans="1:13" ht="12.75">
      <c r="A19" s="14" t="s">
        <v>20</v>
      </c>
      <c r="B19" s="43">
        <f>SUM(B16:B18)</f>
        <v>44217</v>
      </c>
      <c r="C19" s="21">
        <f>B19/'2006'!B19</f>
        <v>1.0007921778099678</v>
      </c>
      <c r="D19" s="43">
        <f>SUM(D16:D18)</f>
        <v>3784</v>
      </c>
      <c r="E19" s="21">
        <f>D19/'2006'!D19</f>
        <v>0.8945626477541371</v>
      </c>
      <c r="F19" s="43">
        <f>SUM(F16:F18)</f>
        <v>12635</v>
      </c>
      <c r="G19" s="21">
        <f>F19/'2006'!F19</f>
        <v>0.9849547864047397</v>
      </c>
      <c r="H19" s="43">
        <f>SUM(H16:H18)</f>
        <v>60636</v>
      </c>
      <c r="I19" s="21">
        <f>H19/'2006'!H19</f>
        <v>0.9898139079333986</v>
      </c>
      <c r="J19" s="43">
        <f>SUM(J16:J18)</f>
        <v>1768</v>
      </c>
      <c r="K19" s="21">
        <f>J19/'2006'!J19</f>
        <v>0.9671772428884027</v>
      </c>
      <c r="L19" s="43">
        <f>SUM(L16:L18)</f>
        <v>62404</v>
      </c>
      <c r="M19" s="21">
        <f>L19/'2006'!L19</f>
        <v>0.9893148165763024</v>
      </c>
    </row>
    <row r="20" spans="1:13" ht="12.75">
      <c r="A20" s="14" t="s">
        <v>21</v>
      </c>
      <c r="B20" s="26">
        <f>SUM(B15,B19)</f>
        <v>84494</v>
      </c>
      <c r="C20" s="21">
        <f>B20/'2006'!B20</f>
        <v>0.9640151515151515</v>
      </c>
      <c r="D20" s="26">
        <f>SUM(D15,D19)</f>
        <v>7611</v>
      </c>
      <c r="E20" s="21">
        <f>D20/'2006'!D20</f>
        <v>0.8912177985948477</v>
      </c>
      <c r="F20" s="26">
        <f>SUM(F15,F19)</f>
        <v>24850</v>
      </c>
      <c r="G20" s="21">
        <f>F20/'2006'!F20</f>
        <v>0.9747009217493626</v>
      </c>
      <c r="H20" s="26">
        <f>SUM(H15,H19)</f>
        <v>116955</v>
      </c>
      <c r="I20" s="21">
        <f>H20/'2006'!H20</f>
        <v>0.9609869929254004</v>
      </c>
      <c r="J20" s="26">
        <f>SUM(J15,J19)</f>
        <v>3288</v>
      </c>
      <c r="K20" s="21">
        <f>J20/'2006'!J20</f>
        <v>0.9470046082949308</v>
      </c>
      <c r="L20" s="26">
        <f>SUM(L15,L19)</f>
        <v>120243</v>
      </c>
      <c r="M20" s="21">
        <f>L20/'2006'!L20</f>
        <v>0.9606759078017018</v>
      </c>
    </row>
    <row r="21" spans="1:13" ht="12.75">
      <c r="A21" s="14" t="s">
        <v>22</v>
      </c>
      <c r="B21" s="26">
        <v>15338</v>
      </c>
      <c r="C21" s="21">
        <f>B21/'2006'!B21</f>
        <v>1.0677340758788723</v>
      </c>
      <c r="D21" s="27">
        <v>1342</v>
      </c>
      <c r="E21" s="21">
        <f>D21/'2006'!D21</f>
        <v>1.066772655007949</v>
      </c>
      <c r="F21" s="27">
        <v>4001</v>
      </c>
      <c r="G21" s="21">
        <f>F21/'2006'!F21</f>
        <v>0.979436964504284</v>
      </c>
      <c r="H21" s="27">
        <v>20681</v>
      </c>
      <c r="I21" s="21">
        <f>H21/'2006'!H21</f>
        <v>1.0493708138826872</v>
      </c>
      <c r="J21" s="27">
        <v>508</v>
      </c>
      <c r="K21" s="21">
        <f>J21/'2006'!J21</f>
        <v>0.7912772585669782</v>
      </c>
      <c r="L21" s="27">
        <v>21189</v>
      </c>
      <c r="M21" s="21">
        <f>L21/'2006'!L21</f>
        <v>1.0412285012285012</v>
      </c>
    </row>
    <row r="22" spans="1:13" ht="12.75">
      <c r="A22" s="14" t="s">
        <v>23</v>
      </c>
      <c r="B22" s="26">
        <v>14765</v>
      </c>
      <c r="C22" s="21">
        <f>B22/'2006'!B22</f>
        <v>1.0386915230390432</v>
      </c>
      <c r="D22" s="27">
        <v>1327</v>
      </c>
      <c r="E22" s="21">
        <f>D22/'2006'!D22</f>
        <v>0.9240947075208914</v>
      </c>
      <c r="F22" s="27">
        <v>3617</v>
      </c>
      <c r="G22" s="21">
        <f>F22/'2006'!F22</f>
        <v>0.9056084126189284</v>
      </c>
      <c r="H22" s="27">
        <v>19709</v>
      </c>
      <c r="I22" s="21">
        <f>H22/'2006'!H22</f>
        <v>1.003257826418936</v>
      </c>
      <c r="J22" s="27">
        <v>458</v>
      </c>
      <c r="K22" s="21">
        <f>J22/'2006'!J22</f>
        <v>0.731629392971246</v>
      </c>
      <c r="L22" s="27">
        <v>20167</v>
      </c>
      <c r="M22" s="21">
        <f>L22/'2006'!L22</f>
        <v>0.9978229676908614</v>
      </c>
    </row>
    <row r="23" spans="1:13" ht="12.75">
      <c r="A23" s="14" t="s">
        <v>24</v>
      </c>
      <c r="B23" s="26">
        <v>15550</v>
      </c>
      <c r="C23" s="21">
        <f>B23/'2006'!B23</f>
        <v>0.9798979141722856</v>
      </c>
      <c r="D23" s="27">
        <v>1349</v>
      </c>
      <c r="E23" s="21">
        <f>D23/'2006'!D23</f>
        <v>0.8981358189081226</v>
      </c>
      <c r="F23" s="27">
        <v>4022</v>
      </c>
      <c r="G23" s="21">
        <f>F23/'2006'!F23</f>
        <v>0.8699978369024443</v>
      </c>
      <c r="H23" s="27">
        <v>20921</v>
      </c>
      <c r="I23" s="21">
        <f>H23/'2006'!H23</f>
        <v>0.951213967445667</v>
      </c>
      <c r="J23" s="27">
        <v>472</v>
      </c>
      <c r="K23" s="21">
        <f>J23/'2006'!J23</f>
        <v>0.6742857142857143</v>
      </c>
      <c r="L23" s="27">
        <v>21393</v>
      </c>
      <c r="M23" s="21">
        <f>L23/'2006'!L23</f>
        <v>0.9426720719132811</v>
      </c>
    </row>
    <row r="24" spans="1:13" ht="12.75">
      <c r="A24" s="14" t="s">
        <v>25</v>
      </c>
      <c r="B24" s="43">
        <f>SUM(B21:B23)</f>
        <v>45653</v>
      </c>
      <c r="C24" s="21">
        <f>B24/'2006'!B24</f>
        <v>1.0270872235595851</v>
      </c>
      <c r="D24" s="43">
        <f>SUM(D21:D23)</f>
        <v>4018</v>
      </c>
      <c r="E24" s="21">
        <f>D24/'2006'!D24</f>
        <v>0.9575786463298379</v>
      </c>
      <c r="F24" s="43">
        <f>SUM(F21:F23)</f>
        <v>11640</v>
      </c>
      <c r="G24" s="21">
        <f>F24/'2006'!F24</f>
        <v>0.9163911195087387</v>
      </c>
      <c r="H24" s="43">
        <f>SUM(H21:H23)</f>
        <v>61311</v>
      </c>
      <c r="I24" s="21">
        <f>H24/'2006'!H24</f>
        <v>0.9994131742383491</v>
      </c>
      <c r="J24" s="43">
        <f>SUM(J21:J23)</f>
        <v>1438</v>
      </c>
      <c r="K24" s="21">
        <f>J24/'2006'!J24</f>
        <v>0.7306910569105691</v>
      </c>
      <c r="L24" s="43">
        <f>SUM(L21:L23)</f>
        <v>62749</v>
      </c>
      <c r="M24" s="21">
        <f>L24/'2006'!L24</f>
        <v>0.9920006323610782</v>
      </c>
    </row>
    <row r="25" spans="1:13" ht="12.75">
      <c r="A25" s="14" t="s">
        <v>26</v>
      </c>
      <c r="B25" s="26">
        <v>18633</v>
      </c>
      <c r="C25" s="21">
        <f>B25/'2006'!B25</f>
        <v>1.0785482750636721</v>
      </c>
      <c r="D25" s="27">
        <v>1584</v>
      </c>
      <c r="E25" s="21">
        <f>D25/'2006'!D25</f>
        <v>1.0812286689419794</v>
      </c>
      <c r="F25" s="27">
        <v>4479</v>
      </c>
      <c r="G25" s="21">
        <f>F25/'2006'!F25</f>
        <v>0.9152022885165508</v>
      </c>
      <c r="H25" s="27">
        <v>24696</v>
      </c>
      <c r="I25" s="21">
        <f>H25/'2006'!H25</f>
        <v>1.044891051406812</v>
      </c>
      <c r="J25" s="27">
        <v>544</v>
      </c>
      <c r="K25" s="21">
        <f>J25/'2006'!J25</f>
        <v>0.8947368421052632</v>
      </c>
      <c r="L25" s="27">
        <v>25240</v>
      </c>
      <c r="M25" s="21">
        <f>L25/'2006'!L25</f>
        <v>1.0411252732747598</v>
      </c>
    </row>
    <row r="26" spans="1:13" ht="12.75">
      <c r="A26" s="14" t="s">
        <v>27</v>
      </c>
      <c r="B26" s="26">
        <v>16945</v>
      </c>
      <c r="C26" s="21">
        <f>B26/'2006'!B26</f>
        <v>0.9578316658187779</v>
      </c>
      <c r="D26" s="27">
        <v>1440</v>
      </c>
      <c r="E26" s="21">
        <f>D26/'2006'!D26</f>
        <v>0.9096651926721415</v>
      </c>
      <c r="F26" s="27">
        <v>4039</v>
      </c>
      <c r="G26" s="21">
        <f>F26/'2006'!F26</f>
        <v>0.8204346942920984</v>
      </c>
      <c r="H26" s="27">
        <v>22424</v>
      </c>
      <c r="I26" s="21">
        <f>H26/'2006'!H26</f>
        <v>0.9267264536926065</v>
      </c>
      <c r="J26" s="27">
        <v>487</v>
      </c>
      <c r="K26" s="21">
        <f>J26/'2006'!J26</f>
        <v>0.833904109589041</v>
      </c>
      <c r="L26" s="27">
        <v>22911</v>
      </c>
      <c r="M26" s="21">
        <f>L26/'2006'!L26</f>
        <v>0.9245389613009968</v>
      </c>
    </row>
    <row r="27" spans="1:13" ht="12.75">
      <c r="A27" s="14" t="s">
        <v>28</v>
      </c>
      <c r="B27" s="10">
        <v>14390</v>
      </c>
      <c r="C27" s="21">
        <f>B27/'2006'!B27</f>
        <v>0.9967444759991688</v>
      </c>
      <c r="D27" s="11">
        <v>1304</v>
      </c>
      <c r="E27" s="21">
        <f>D27/'2006'!D27</f>
        <v>0.9775112443778111</v>
      </c>
      <c r="F27" s="10">
        <v>3715</v>
      </c>
      <c r="G27" s="21">
        <f>F27/'2006'!F27</f>
        <v>0.9016990291262136</v>
      </c>
      <c r="H27" s="11">
        <v>19409</v>
      </c>
      <c r="I27" s="21">
        <f>H27/'2006'!H27</f>
        <v>0.9757679352470967</v>
      </c>
      <c r="J27" s="11">
        <v>509</v>
      </c>
      <c r="K27" s="21">
        <f>J27/'2006'!J27</f>
        <v>0.8441127694859039</v>
      </c>
      <c r="L27" s="11">
        <v>19918</v>
      </c>
      <c r="M27" s="21">
        <f>L27/'2006'!L27</f>
        <v>0.9718942129403728</v>
      </c>
    </row>
    <row r="28" spans="1:13" ht="12.75">
      <c r="A28" s="14" t="s">
        <v>29</v>
      </c>
      <c r="B28" s="43">
        <f>SUM(B25:B27)</f>
        <v>49968</v>
      </c>
      <c r="C28" s="23">
        <f>B28/'2006'!B28</f>
        <v>1.0114160796696623</v>
      </c>
      <c r="D28" s="43">
        <f>SUM(D25:D27)</f>
        <v>4328</v>
      </c>
      <c r="E28" s="23">
        <f>D28/'2006'!D28</f>
        <v>0.9876768598813327</v>
      </c>
      <c r="F28" s="43">
        <f>SUM(F25:F27)</f>
        <v>12233</v>
      </c>
      <c r="G28" s="23">
        <f>F28/'2006'!F28</f>
        <v>0.877735524144364</v>
      </c>
      <c r="H28" s="43">
        <f>SUM(H25:H27)</f>
        <v>66529</v>
      </c>
      <c r="I28" s="23">
        <f>H28/'2006'!H28</f>
        <v>0.9823693575299381</v>
      </c>
      <c r="J28" s="43">
        <f>SUM(J25:J27)</f>
        <v>1540</v>
      </c>
      <c r="K28" s="23">
        <f>J28/'2006'!J28</f>
        <v>0.8579387186629527</v>
      </c>
      <c r="L28" s="43">
        <f>SUM(L25:L27)</f>
        <v>68069</v>
      </c>
      <c r="M28" s="23">
        <f>L28/'2006'!L28</f>
        <v>0.9791564774590753</v>
      </c>
    </row>
    <row r="29" spans="1:13" ht="13.5" thickBot="1">
      <c r="A29" s="15" t="s">
        <v>30</v>
      </c>
      <c r="B29" s="16">
        <f>SUM(B28,B24)</f>
        <v>95621</v>
      </c>
      <c r="C29" s="31">
        <f>B29/'2006'!B29</f>
        <v>1.0188379700169414</v>
      </c>
      <c r="D29" s="16">
        <f>SUM(D28,D24)</f>
        <v>8346</v>
      </c>
      <c r="E29" s="31">
        <f>D29/'2006'!D29</f>
        <v>0.9729540685474469</v>
      </c>
      <c r="F29" s="16">
        <f>SUM(F28,F24)</f>
        <v>23873</v>
      </c>
      <c r="G29" s="31">
        <f>F29/'2006'!F29</f>
        <v>0.8961672735463043</v>
      </c>
      <c r="H29" s="16">
        <f>SUM(H28,H24)</f>
        <v>127840</v>
      </c>
      <c r="I29" s="31">
        <f>H29/'2006'!H29</f>
        <v>0.9904702874409236</v>
      </c>
      <c r="J29" s="16">
        <f>SUM(J28,J24)</f>
        <v>2978</v>
      </c>
      <c r="K29" s="31">
        <f>J29/'2006'!J29</f>
        <v>0.791389848525113</v>
      </c>
      <c r="L29" s="16">
        <f>SUM(L28,L24)</f>
        <v>130818</v>
      </c>
      <c r="M29" s="31">
        <f>L29/'2006'!L29</f>
        <v>0.9852756207963969</v>
      </c>
    </row>
    <row r="30" spans="1:13" ht="13.5" thickBot="1" thickTop="1">
      <c r="A30" s="18" t="s">
        <v>91</v>
      </c>
      <c r="B30" s="44">
        <f>SUM(B20,B29)</f>
        <v>180115</v>
      </c>
      <c r="C30" s="45">
        <f>B30/'2006'!B30</f>
        <v>0.9923636784370334</v>
      </c>
      <c r="D30" s="44">
        <f>SUM(D20,D29)</f>
        <v>15957</v>
      </c>
      <c r="E30" s="45">
        <f>D30/'2006'!D30</f>
        <v>0.9321766561514195</v>
      </c>
      <c r="F30" s="44">
        <f>SUM(F20,F29)</f>
        <v>48723</v>
      </c>
      <c r="G30" s="45">
        <f>F30/'2006'!F30</f>
        <v>0.9345724479226608</v>
      </c>
      <c r="H30" s="44">
        <f>SUM(H20,H29)</f>
        <v>244795</v>
      </c>
      <c r="I30" s="45">
        <f>H30/'2006'!H30</f>
        <v>0.9761617079988675</v>
      </c>
      <c r="J30" s="44">
        <f>SUM(J20,J29)</f>
        <v>6266</v>
      </c>
      <c r="K30" s="45">
        <f>J30/'2006'!J30</f>
        <v>0.8660677263303387</v>
      </c>
      <c r="L30" s="44">
        <f>SUM(L20,L29)</f>
        <v>251061</v>
      </c>
      <c r="M30" s="45">
        <f>L30/'2006'!L30</f>
        <v>0.9733385542262094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B30" sqref="B30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9" t="s">
        <v>11</v>
      </c>
      <c r="B4" s="26">
        <v>148022</v>
      </c>
      <c r="C4" s="23">
        <v>1.0246999044678582</v>
      </c>
      <c r="D4" s="27">
        <v>18335</v>
      </c>
      <c r="E4" s="23">
        <v>1.0152832382745445</v>
      </c>
      <c r="F4" s="27">
        <v>51730</v>
      </c>
      <c r="G4" s="23">
        <v>0.9843396190512435</v>
      </c>
      <c r="H4" s="27">
        <v>218087</v>
      </c>
      <c r="I4" s="23">
        <v>1.0140468507341933</v>
      </c>
      <c r="J4" s="27">
        <v>9418</v>
      </c>
      <c r="K4" s="23">
        <v>0.9119783092863368</v>
      </c>
      <c r="L4" s="27">
        <v>227505</v>
      </c>
      <c r="M4" s="23">
        <v>1.0093702998762162</v>
      </c>
    </row>
    <row r="5" spans="1:13" ht="12.75">
      <c r="A5" s="9" t="s">
        <v>12</v>
      </c>
      <c r="B5" s="26">
        <v>157199</v>
      </c>
      <c r="C5" s="23">
        <v>1.0619975409060816</v>
      </c>
      <c r="D5" s="27">
        <v>19222</v>
      </c>
      <c r="E5" s="23">
        <v>1.0483774202345242</v>
      </c>
      <c r="F5" s="27">
        <v>51856</v>
      </c>
      <c r="G5" s="23">
        <v>1.0024357239512856</v>
      </c>
      <c r="H5" s="27">
        <v>228277</v>
      </c>
      <c r="I5" s="23">
        <v>1.046724472343606</v>
      </c>
      <c r="J5" s="27">
        <v>8744</v>
      </c>
      <c r="K5" s="23">
        <v>0.9284349118708856</v>
      </c>
      <c r="L5" s="27">
        <v>237021</v>
      </c>
      <c r="M5" s="23">
        <v>1.0418276521395133</v>
      </c>
    </row>
    <row r="6" spans="1:13" ht="12.75">
      <c r="A6" s="12" t="s">
        <v>13</v>
      </c>
      <c r="B6" s="26">
        <v>164870</v>
      </c>
      <c r="C6" s="23">
        <v>1.048798020343641</v>
      </c>
      <c r="D6" s="27">
        <v>18373</v>
      </c>
      <c r="E6" s="23">
        <v>0.9558318593278535</v>
      </c>
      <c r="F6" s="27">
        <v>50248</v>
      </c>
      <c r="G6" s="23">
        <v>0.9689910521443998</v>
      </c>
      <c r="H6" s="27">
        <v>233491</v>
      </c>
      <c r="I6" s="23">
        <v>1.0228406716401566</v>
      </c>
      <c r="J6" s="27">
        <v>8597</v>
      </c>
      <c r="K6" s="23">
        <v>0.983188472095151</v>
      </c>
      <c r="L6" s="27">
        <v>242088</v>
      </c>
      <c r="M6" s="23">
        <v>1.0213778525953396</v>
      </c>
    </row>
    <row r="7" spans="1:13" ht="12.75">
      <c r="A7" s="12" t="s">
        <v>36</v>
      </c>
      <c r="B7" s="26">
        <v>164560</v>
      </c>
      <c r="C7" s="23">
        <v>0.9981197306969127</v>
      </c>
      <c r="D7" s="27">
        <v>17299</v>
      </c>
      <c r="E7" s="23">
        <v>0.9415446579219506</v>
      </c>
      <c r="F7" s="27">
        <v>49588</v>
      </c>
      <c r="G7" s="23">
        <v>0.9868651488616462</v>
      </c>
      <c r="H7" s="27">
        <v>231377</v>
      </c>
      <c r="I7" s="23">
        <v>0.9909461178375184</v>
      </c>
      <c r="J7" s="27">
        <v>7183</v>
      </c>
      <c r="K7" s="23">
        <v>0.8355240200069792</v>
      </c>
      <c r="L7" s="27">
        <v>238560</v>
      </c>
      <c r="M7" s="23">
        <v>0.9854267869535045</v>
      </c>
    </row>
    <row r="8" spans="1:13" ht="12.75">
      <c r="A8" s="12" t="s">
        <v>76</v>
      </c>
      <c r="B8" s="26">
        <v>168118</v>
      </c>
      <c r="C8" s="23">
        <v>1.0216212931453572</v>
      </c>
      <c r="D8" s="27">
        <v>17876</v>
      </c>
      <c r="E8" s="23">
        <v>1.0333545291635355</v>
      </c>
      <c r="F8" s="27">
        <v>49940</v>
      </c>
      <c r="G8" s="23">
        <v>1.0070984915705412</v>
      </c>
      <c r="H8" s="27">
        <v>235734</v>
      </c>
      <c r="I8" s="23">
        <v>1.0188307394425549</v>
      </c>
      <c r="J8" s="27">
        <v>9751</v>
      </c>
      <c r="K8" s="23">
        <v>1.3575107893637757</v>
      </c>
      <c r="L8" s="27">
        <v>245485</v>
      </c>
      <c r="M8" s="23">
        <v>1.0290283366867874</v>
      </c>
    </row>
    <row r="9" spans="1:13" ht="12.75">
      <c r="A9" s="12" t="s">
        <v>80</v>
      </c>
      <c r="B9" s="26">
        <v>176654</v>
      </c>
      <c r="C9" s="23">
        <v>1.0507738612165265</v>
      </c>
      <c r="D9" s="27">
        <v>18582</v>
      </c>
      <c r="E9" s="23">
        <v>1.039494294025509</v>
      </c>
      <c r="F9" s="27">
        <v>50470</v>
      </c>
      <c r="G9" s="23">
        <v>1.0106127352823389</v>
      </c>
      <c r="H9" s="27">
        <v>245706</v>
      </c>
      <c r="I9" s="23">
        <v>1.042301916566978</v>
      </c>
      <c r="J9" s="27">
        <v>9201</v>
      </c>
      <c r="K9" s="23">
        <v>0.9435955286637268</v>
      </c>
      <c r="L9" s="27">
        <v>254907</v>
      </c>
      <c r="M9" s="23">
        <v>1.0383811638185632</v>
      </c>
    </row>
    <row r="10" spans="1:13" ht="12.75">
      <c r="A10" s="12" t="s">
        <v>85</v>
      </c>
      <c r="B10" s="26">
        <v>184360</v>
      </c>
      <c r="C10" s="23">
        <v>1.043621995539303</v>
      </c>
      <c r="D10" s="27">
        <v>19148</v>
      </c>
      <c r="E10" s="23">
        <v>1.0304595845441826</v>
      </c>
      <c r="F10" s="27">
        <v>51641</v>
      </c>
      <c r="G10" s="23">
        <v>1.0232019021200713</v>
      </c>
      <c r="H10" s="27">
        <v>255148</v>
      </c>
      <c r="I10" s="23">
        <v>1.0384280400153028</v>
      </c>
      <c r="J10" s="27">
        <v>7332</v>
      </c>
      <c r="K10" s="23">
        <v>0.7968699054450603</v>
      </c>
      <c r="L10" s="27">
        <v>262480</v>
      </c>
      <c r="M10" s="23">
        <v>1.0297088742168712</v>
      </c>
    </row>
    <row r="11" spans="1:13" ht="13.5" thickBot="1">
      <c r="A11" s="12" t="s">
        <v>86</v>
      </c>
      <c r="B11" s="40">
        <v>183761</v>
      </c>
      <c r="C11" s="41">
        <v>0.9967509221089174</v>
      </c>
      <c r="D11" s="42">
        <v>17887</v>
      </c>
      <c r="E11" s="41">
        <v>0.9341445581783998</v>
      </c>
      <c r="F11" s="42">
        <v>50315</v>
      </c>
      <c r="G11" s="41">
        <v>0.9743227280649097</v>
      </c>
      <c r="H11" s="42">
        <v>251962</v>
      </c>
      <c r="I11" s="41">
        <v>0.9875131296345651</v>
      </c>
      <c r="J11" s="42">
        <v>5641</v>
      </c>
      <c r="K11" s="41">
        <v>0.76936715766503</v>
      </c>
      <c r="L11" s="42">
        <v>257603</v>
      </c>
      <c r="M11" s="41">
        <v>0.9814195367266078</v>
      </c>
    </row>
    <row r="12" spans="1:13" ht="13.5" thickTop="1">
      <c r="A12" s="13">
        <v>38718</v>
      </c>
      <c r="B12" s="28">
        <v>12784</v>
      </c>
      <c r="C12" s="21">
        <v>0.8948621027579449</v>
      </c>
      <c r="D12" s="29">
        <v>1209</v>
      </c>
      <c r="E12" s="21">
        <v>0.7394495412844037</v>
      </c>
      <c r="F12" s="29">
        <v>3828</v>
      </c>
      <c r="G12" s="21">
        <v>0.9508196721311475</v>
      </c>
      <c r="H12" s="29">
        <v>17821</v>
      </c>
      <c r="I12" s="21">
        <v>0.8934175565247907</v>
      </c>
      <c r="J12" s="29">
        <v>519</v>
      </c>
      <c r="K12" s="21">
        <v>1.0116959064327486</v>
      </c>
      <c r="L12" s="29">
        <v>18340</v>
      </c>
      <c r="M12" s="21">
        <v>0.8963831867057673</v>
      </c>
    </row>
    <row r="13" spans="1:13" ht="12.75">
      <c r="A13" s="14" t="s">
        <v>14</v>
      </c>
      <c r="B13" s="26">
        <v>13247</v>
      </c>
      <c r="C13" s="23">
        <v>0.9475001788141049</v>
      </c>
      <c r="D13" s="27">
        <v>1448</v>
      </c>
      <c r="E13" s="23">
        <v>0.9602122015915119</v>
      </c>
      <c r="F13" s="27">
        <v>4050</v>
      </c>
      <c r="G13" s="23">
        <v>1.0155466399197592</v>
      </c>
      <c r="H13" s="29">
        <v>18745</v>
      </c>
      <c r="I13" s="23">
        <v>0.9625160462130937</v>
      </c>
      <c r="J13" s="27">
        <v>514</v>
      </c>
      <c r="K13" s="23">
        <v>1.0098231827111985</v>
      </c>
      <c r="L13" s="29">
        <v>19259</v>
      </c>
      <c r="M13" s="23">
        <v>0.9637209767814251</v>
      </c>
    </row>
    <row r="14" spans="1:13" ht="12.75">
      <c r="A14" s="14" t="s">
        <v>15</v>
      </c>
      <c r="B14" s="26">
        <v>17435</v>
      </c>
      <c r="C14" s="23">
        <v>0.9975397642750887</v>
      </c>
      <c r="D14" s="27">
        <v>1653</v>
      </c>
      <c r="E14" s="23">
        <v>1.108651911468813</v>
      </c>
      <c r="F14" s="27">
        <v>4789</v>
      </c>
      <c r="G14" s="23">
        <v>1.0656430796617713</v>
      </c>
      <c r="H14" s="27">
        <v>23877</v>
      </c>
      <c r="I14" s="23">
        <v>1.017644802454929</v>
      </c>
      <c r="J14" s="27">
        <v>611</v>
      </c>
      <c r="K14" s="23">
        <v>1.2729166666666667</v>
      </c>
      <c r="L14" s="29">
        <v>24488</v>
      </c>
      <c r="M14" s="23">
        <v>1.0227623940191288</v>
      </c>
    </row>
    <row r="15" spans="1:13" ht="12.75">
      <c r="A15" s="14" t="s">
        <v>16</v>
      </c>
      <c r="B15" s="43">
        <v>43466</v>
      </c>
      <c r="C15" s="23">
        <v>0.9501803475789704</v>
      </c>
      <c r="D15" s="43">
        <v>4310</v>
      </c>
      <c r="E15" s="23">
        <v>0.9300820025895554</v>
      </c>
      <c r="F15" s="43">
        <v>12667</v>
      </c>
      <c r="G15" s="23">
        <v>1.0127118644067796</v>
      </c>
      <c r="H15" s="43">
        <v>60443</v>
      </c>
      <c r="I15" s="23">
        <v>0.9611672099864833</v>
      </c>
      <c r="J15" s="43">
        <v>1644</v>
      </c>
      <c r="K15" s="23">
        <v>1.0945406125166446</v>
      </c>
      <c r="L15" s="43">
        <v>62087</v>
      </c>
      <c r="M15" s="23">
        <v>0.9642785034246043</v>
      </c>
    </row>
    <row r="16" spans="1:13" ht="12.75">
      <c r="A16" s="14" t="s">
        <v>17</v>
      </c>
      <c r="B16" s="26">
        <v>16408</v>
      </c>
      <c r="C16" s="23">
        <v>0.993280464919184</v>
      </c>
      <c r="D16" s="27">
        <v>1535</v>
      </c>
      <c r="E16" s="23">
        <v>1.0463531015678256</v>
      </c>
      <c r="F16" s="27">
        <v>4448</v>
      </c>
      <c r="G16" s="23">
        <v>1.0754352030947776</v>
      </c>
      <c r="H16" s="27">
        <v>22391</v>
      </c>
      <c r="I16" s="23">
        <v>1.012068342071958</v>
      </c>
      <c r="J16" s="27">
        <v>634</v>
      </c>
      <c r="K16" s="23">
        <v>1.9096385542168675</v>
      </c>
      <c r="L16" s="27">
        <v>23025</v>
      </c>
      <c r="M16" s="23">
        <v>1.0253384396152476</v>
      </c>
    </row>
    <row r="17" spans="1:13" ht="12.75">
      <c r="A17" s="14" t="s">
        <v>18</v>
      </c>
      <c r="B17" s="26">
        <v>13542</v>
      </c>
      <c r="C17" s="23">
        <v>0.9253792537925379</v>
      </c>
      <c r="D17" s="27">
        <v>1384</v>
      </c>
      <c r="E17" s="23">
        <v>1.1372226787181594</v>
      </c>
      <c r="F17" s="27">
        <v>4044</v>
      </c>
      <c r="G17" s="23">
        <v>1.1286631314540887</v>
      </c>
      <c r="H17" s="27">
        <v>18970</v>
      </c>
      <c r="I17" s="23">
        <v>0.9761243182052074</v>
      </c>
      <c r="J17" s="27">
        <v>539</v>
      </c>
      <c r="K17" s="23">
        <v>0.992633517495396</v>
      </c>
      <c r="L17" s="29">
        <v>19509</v>
      </c>
      <c r="M17" s="23">
        <v>0.9765730590178705</v>
      </c>
    </row>
    <row r="18" spans="1:13" ht="12.75">
      <c r="A18" s="14" t="s">
        <v>19</v>
      </c>
      <c r="B18" s="26">
        <v>14232</v>
      </c>
      <c r="C18" s="23">
        <v>0.9870994590095714</v>
      </c>
      <c r="D18" s="27">
        <v>1311</v>
      </c>
      <c r="E18" s="23">
        <v>0.9317697228144989</v>
      </c>
      <c r="F18" s="27">
        <v>4336</v>
      </c>
      <c r="G18" s="23">
        <v>1.0331188944484155</v>
      </c>
      <c r="H18" s="27">
        <v>19899</v>
      </c>
      <c r="I18" s="23">
        <v>0.9938567575666767</v>
      </c>
      <c r="J18" s="27">
        <v>655</v>
      </c>
      <c r="K18" s="23">
        <v>1.2669245647969052</v>
      </c>
      <c r="L18" s="27">
        <v>20544</v>
      </c>
      <c r="M18" s="23">
        <v>1.00024343931058</v>
      </c>
    </row>
    <row r="19" spans="1:13" ht="12.75">
      <c r="A19" s="14" t="s">
        <v>20</v>
      </c>
      <c r="B19" s="43">
        <v>44182</v>
      </c>
      <c r="C19" s="23">
        <v>0.9695200895306225</v>
      </c>
      <c r="D19" s="43">
        <v>4230</v>
      </c>
      <c r="E19" s="23">
        <v>1.0339770227328282</v>
      </c>
      <c r="F19" s="43">
        <v>12828</v>
      </c>
      <c r="G19" s="23">
        <v>1.0765357502517623</v>
      </c>
      <c r="H19" s="43">
        <v>61260</v>
      </c>
      <c r="I19" s="23">
        <v>0.9948035076323481</v>
      </c>
      <c r="J19" s="43">
        <v>1828</v>
      </c>
      <c r="K19" s="23">
        <v>1.3132183908045978</v>
      </c>
      <c r="L19" s="43">
        <v>63078</v>
      </c>
      <c r="M19" s="23">
        <v>1.0016832878104553</v>
      </c>
    </row>
    <row r="20" spans="1:13" ht="12.75">
      <c r="A20" s="14" t="s">
        <v>21</v>
      </c>
      <c r="B20" s="26">
        <v>87648</v>
      </c>
      <c r="C20" s="23">
        <v>0.959831792895002</v>
      </c>
      <c r="D20" s="26">
        <v>8540</v>
      </c>
      <c r="E20" s="23">
        <v>0.9787965616045845</v>
      </c>
      <c r="F20" s="26">
        <v>25495</v>
      </c>
      <c r="G20" s="23">
        <v>1.0438503111693416</v>
      </c>
      <c r="H20" s="26">
        <v>121703</v>
      </c>
      <c r="I20" s="23">
        <v>0.9778090226167999</v>
      </c>
      <c r="J20" s="26">
        <v>3472</v>
      </c>
      <c r="K20" s="23">
        <v>1.1997235659986178</v>
      </c>
      <c r="L20" s="26">
        <v>125165</v>
      </c>
      <c r="M20" s="23">
        <v>0.9827731059446133</v>
      </c>
    </row>
    <row r="21" spans="1:13" ht="12.75">
      <c r="A21" s="14" t="s">
        <v>22</v>
      </c>
      <c r="B21" s="26">
        <v>14365</v>
      </c>
      <c r="C21" s="23">
        <v>1.0519185705916814</v>
      </c>
      <c r="D21" s="27">
        <v>1258</v>
      </c>
      <c r="E21" s="23">
        <v>0.8928317955997161</v>
      </c>
      <c r="F21" s="27">
        <v>4085</v>
      </c>
      <c r="G21" s="23">
        <v>0.9936755047433714</v>
      </c>
      <c r="H21" s="27">
        <v>19708</v>
      </c>
      <c r="I21" s="23">
        <v>1.0277430120984563</v>
      </c>
      <c r="J21" s="27">
        <v>642</v>
      </c>
      <c r="K21" s="23">
        <v>1.4965034965034965</v>
      </c>
      <c r="L21" s="27">
        <v>20350</v>
      </c>
      <c r="M21" s="23">
        <v>1.0380005100739607</v>
      </c>
    </row>
    <row r="22" spans="1:13" ht="12.75">
      <c r="A22" s="14" t="s">
        <v>23</v>
      </c>
      <c r="B22" s="26">
        <v>14215</v>
      </c>
      <c r="C22" s="23">
        <v>1.031567489114659</v>
      </c>
      <c r="D22" s="27">
        <v>1436</v>
      </c>
      <c r="E22" s="23">
        <v>1.0716417910447762</v>
      </c>
      <c r="F22" s="27">
        <v>3994</v>
      </c>
      <c r="G22" s="23">
        <v>1.0480188926790868</v>
      </c>
      <c r="H22" s="27">
        <v>19645</v>
      </c>
      <c r="I22" s="23">
        <v>1.0377159156938356</v>
      </c>
      <c r="J22" s="27">
        <v>626</v>
      </c>
      <c r="K22" s="23">
        <v>1.4799054373522458</v>
      </c>
      <c r="L22" s="27">
        <v>20211</v>
      </c>
      <c r="M22" s="23">
        <v>1.0442802521442596</v>
      </c>
    </row>
    <row r="23" spans="1:13" ht="12.75">
      <c r="A23" s="14" t="s">
        <v>24</v>
      </c>
      <c r="B23" s="26">
        <v>15869</v>
      </c>
      <c r="C23" s="23">
        <v>0.9953584645298877</v>
      </c>
      <c r="D23" s="27">
        <v>1502</v>
      </c>
      <c r="E23" s="23">
        <v>0.9810581319399085</v>
      </c>
      <c r="F23" s="27">
        <v>4623</v>
      </c>
      <c r="G23" s="23">
        <v>1.0652073732718894</v>
      </c>
      <c r="H23" s="27">
        <v>21994</v>
      </c>
      <c r="I23" s="23">
        <v>1.008251581553131</v>
      </c>
      <c r="J23" s="27">
        <v>700</v>
      </c>
      <c r="K23" s="23">
        <v>1.5350877192982457</v>
      </c>
      <c r="L23" s="27">
        <v>22694</v>
      </c>
      <c r="M23" s="23">
        <v>1.0190390660080826</v>
      </c>
    </row>
    <row r="24" spans="1:13" ht="12.75">
      <c r="A24" s="14" t="s">
        <v>25</v>
      </c>
      <c r="B24" s="43">
        <v>44449</v>
      </c>
      <c r="C24" s="23">
        <v>1.0246663131930196</v>
      </c>
      <c r="D24" s="43">
        <v>4196</v>
      </c>
      <c r="E24" s="23">
        <v>0.9803738317757009</v>
      </c>
      <c r="F24" s="43">
        <v>12702</v>
      </c>
      <c r="G24" s="23">
        <v>1.0358832164410374</v>
      </c>
      <c r="H24" s="43">
        <v>61347</v>
      </c>
      <c r="I24" s="23">
        <v>1.0237980007009229</v>
      </c>
      <c r="J24" s="43">
        <v>1968</v>
      </c>
      <c r="K24" s="23">
        <v>1.5045871559633028</v>
      </c>
      <c r="L24" s="43">
        <v>63255</v>
      </c>
      <c r="M24" s="23">
        <v>1.033088895784677</v>
      </c>
    </row>
    <row r="25" spans="1:13" ht="12.75">
      <c r="A25" s="14" t="s">
        <v>26</v>
      </c>
      <c r="B25" s="26">
        <v>17276</v>
      </c>
      <c r="C25" s="23">
        <v>0.9432190434592705</v>
      </c>
      <c r="D25" s="27">
        <v>1465</v>
      </c>
      <c r="E25" s="23">
        <v>0.7650130548302873</v>
      </c>
      <c r="F25" s="27">
        <v>4894</v>
      </c>
      <c r="G25" s="23">
        <v>0.9997957099080694</v>
      </c>
      <c r="H25" s="27">
        <v>23635</v>
      </c>
      <c r="I25" s="23">
        <v>0.940659078245642</v>
      </c>
      <c r="J25" s="27">
        <v>608</v>
      </c>
      <c r="K25" s="23">
        <v>1.2233400402414487</v>
      </c>
      <c r="L25" s="27">
        <v>24243</v>
      </c>
      <c r="M25" s="23">
        <v>0.9461421379229599</v>
      </c>
    </row>
    <row r="26" spans="1:13" ht="12.75">
      <c r="A26" s="14" t="s">
        <v>27</v>
      </c>
      <c r="B26" s="26">
        <v>17691</v>
      </c>
      <c r="C26" s="23">
        <v>1.050784034212402</v>
      </c>
      <c r="D26" s="27">
        <v>1583</v>
      </c>
      <c r="E26" s="23">
        <v>0.9670128283445327</v>
      </c>
      <c r="F26" s="27">
        <v>4923</v>
      </c>
      <c r="G26" s="23">
        <v>1.0642023346303502</v>
      </c>
      <c r="H26" s="27">
        <v>24197</v>
      </c>
      <c r="I26" s="23">
        <v>1.0475798770456317</v>
      </c>
      <c r="J26" s="27">
        <v>584</v>
      </c>
      <c r="K26" s="23">
        <v>1.3242630385487528</v>
      </c>
      <c r="L26" s="27">
        <v>24781</v>
      </c>
      <c r="M26" s="23">
        <v>1.0527634988742087</v>
      </c>
    </row>
    <row r="27" spans="1:13" ht="12.75">
      <c r="A27" s="14" t="s">
        <v>28</v>
      </c>
      <c r="B27" s="10">
        <v>14437</v>
      </c>
      <c r="C27" s="23">
        <v>1.0375880408221936</v>
      </c>
      <c r="D27" s="11">
        <v>1334</v>
      </c>
      <c r="E27" s="23">
        <v>1.0030075187969925</v>
      </c>
      <c r="F27" s="10">
        <v>4120</v>
      </c>
      <c r="G27" s="23">
        <v>1.002921129503408</v>
      </c>
      <c r="H27" s="11">
        <v>19891</v>
      </c>
      <c r="I27" s="23">
        <v>1.027852418354692</v>
      </c>
      <c r="J27" s="11">
        <v>603</v>
      </c>
      <c r="K27" s="23">
        <v>1.2035928143712575</v>
      </c>
      <c r="L27" s="11">
        <v>20494</v>
      </c>
      <c r="M27" s="23">
        <v>1.0322873117412985</v>
      </c>
    </row>
    <row r="28" spans="1:13" ht="12.75">
      <c r="A28" s="14" t="s">
        <v>29</v>
      </c>
      <c r="B28" s="43">
        <v>49404</v>
      </c>
      <c r="C28" s="23">
        <v>1.0068886805527248</v>
      </c>
      <c r="D28" s="43">
        <v>4382</v>
      </c>
      <c r="E28" s="23">
        <v>0.8975829578041786</v>
      </c>
      <c r="F28" s="43">
        <v>13937</v>
      </c>
      <c r="G28" s="23">
        <v>1.0225988700564972</v>
      </c>
      <c r="H28" s="43">
        <v>67723</v>
      </c>
      <c r="I28" s="23">
        <v>1.002175328519001</v>
      </c>
      <c r="J28" s="43">
        <v>1795</v>
      </c>
      <c r="K28" s="23">
        <v>1.2473940236275192</v>
      </c>
      <c r="L28" s="43">
        <v>69518</v>
      </c>
      <c r="M28" s="23">
        <v>1.0072882706657973</v>
      </c>
    </row>
    <row r="29" spans="1:13" ht="13.5" thickBot="1">
      <c r="A29" s="15" t="s">
        <v>30</v>
      </c>
      <c r="B29" s="16">
        <v>93853</v>
      </c>
      <c r="C29" s="31">
        <v>1.0152306777002542</v>
      </c>
      <c r="D29" s="16">
        <v>8578</v>
      </c>
      <c r="E29" s="31">
        <v>0.936258458851779</v>
      </c>
      <c r="F29" s="16">
        <v>26639</v>
      </c>
      <c r="G29" s="31">
        <v>1.0288903479973737</v>
      </c>
      <c r="H29" s="16">
        <v>129070</v>
      </c>
      <c r="I29" s="31">
        <v>1.012337545197142</v>
      </c>
      <c r="J29" s="16">
        <v>3763</v>
      </c>
      <c r="K29" s="31">
        <v>1.3698580269384784</v>
      </c>
      <c r="L29" s="16">
        <v>132773</v>
      </c>
      <c r="M29" s="31">
        <v>1.0194174011854673</v>
      </c>
    </row>
    <row r="30" spans="1:13" ht="13.5" thickBot="1" thickTop="1">
      <c r="A30" s="18" t="s">
        <v>87</v>
      </c>
      <c r="B30" s="44">
        <v>181501</v>
      </c>
      <c r="C30" s="45">
        <v>0.9877014165138414</v>
      </c>
      <c r="D30" s="44">
        <v>17118</v>
      </c>
      <c r="E30" s="45">
        <v>0.9570078828199251</v>
      </c>
      <c r="F30" s="44">
        <v>52134</v>
      </c>
      <c r="G30" s="45">
        <v>1.0361522408824406</v>
      </c>
      <c r="H30" s="44">
        <v>250773</v>
      </c>
      <c r="I30" s="45">
        <v>0.9952810344417016</v>
      </c>
      <c r="J30" s="44">
        <v>7235</v>
      </c>
      <c r="K30" s="45">
        <v>1.2825740117000533</v>
      </c>
      <c r="L30" s="44">
        <v>257938</v>
      </c>
      <c r="M30" s="45">
        <v>1.001300450693509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9" t="s">
        <v>10</v>
      </c>
      <c r="B4" s="26">
        <v>144454</v>
      </c>
      <c r="C4" s="23">
        <v>1.0253327181743976</v>
      </c>
      <c r="D4" s="27">
        <v>18059</v>
      </c>
      <c r="E4" s="23">
        <v>1.0127867197577254</v>
      </c>
      <c r="F4" s="27">
        <v>52553</v>
      </c>
      <c r="G4" s="23">
        <v>1.0804704044079854</v>
      </c>
      <c r="H4" s="27">
        <v>215066</v>
      </c>
      <c r="I4" s="23">
        <v>1.0371874321815244</v>
      </c>
      <c r="J4" s="27">
        <v>10327</v>
      </c>
      <c r="K4" s="23">
        <v>0.9709477247085371</v>
      </c>
      <c r="L4" s="27">
        <v>225393</v>
      </c>
      <c r="M4" s="23">
        <v>1.0339555302741856</v>
      </c>
    </row>
    <row r="5" spans="1:13" ht="12.75">
      <c r="A5" s="9" t="s">
        <v>11</v>
      </c>
      <c r="B5" s="26">
        <v>148022</v>
      </c>
      <c r="C5" s="23">
        <v>1.0246999044678582</v>
      </c>
      <c r="D5" s="27">
        <v>18335</v>
      </c>
      <c r="E5" s="23">
        <v>1.0152832382745445</v>
      </c>
      <c r="F5" s="27">
        <v>51730</v>
      </c>
      <c r="G5" s="23">
        <v>0.9843396190512435</v>
      </c>
      <c r="H5" s="27">
        <v>218087</v>
      </c>
      <c r="I5" s="23">
        <v>1.0140468507341933</v>
      </c>
      <c r="J5" s="27">
        <v>9418</v>
      </c>
      <c r="K5" s="23">
        <v>0.9119783092863368</v>
      </c>
      <c r="L5" s="27">
        <v>227505</v>
      </c>
      <c r="M5" s="23">
        <v>1.0093702998762162</v>
      </c>
    </row>
    <row r="6" spans="1:13" ht="12.75">
      <c r="A6" s="9" t="s">
        <v>12</v>
      </c>
      <c r="B6" s="26">
        <v>157199</v>
      </c>
      <c r="C6" s="23">
        <v>1.0619975409060816</v>
      </c>
      <c r="D6" s="27">
        <v>19222</v>
      </c>
      <c r="E6" s="23">
        <v>1.0483774202345242</v>
      </c>
      <c r="F6" s="27">
        <v>51856</v>
      </c>
      <c r="G6" s="23">
        <v>1.0024357239512856</v>
      </c>
      <c r="H6" s="27">
        <v>228277</v>
      </c>
      <c r="I6" s="23">
        <v>1.046724472343606</v>
      </c>
      <c r="J6" s="27">
        <v>8744</v>
      </c>
      <c r="K6" s="23">
        <v>0.9284349118708856</v>
      </c>
      <c r="L6" s="27">
        <v>237021</v>
      </c>
      <c r="M6" s="23">
        <v>1.0418276521395133</v>
      </c>
    </row>
    <row r="7" spans="1:13" ht="12.75">
      <c r="A7" s="12" t="s">
        <v>13</v>
      </c>
      <c r="B7" s="26">
        <v>164870</v>
      </c>
      <c r="C7" s="23">
        <v>1.048798020343641</v>
      </c>
      <c r="D7" s="27">
        <v>18373</v>
      </c>
      <c r="E7" s="23">
        <v>0.9558318593278535</v>
      </c>
      <c r="F7" s="27">
        <v>50248</v>
      </c>
      <c r="G7" s="23">
        <v>0.9689910521443998</v>
      </c>
      <c r="H7" s="27">
        <v>233491</v>
      </c>
      <c r="I7" s="23">
        <v>1.0228406716401566</v>
      </c>
      <c r="J7" s="27">
        <v>8597</v>
      </c>
      <c r="K7" s="23">
        <v>0.983188472095151</v>
      </c>
      <c r="L7" s="27">
        <v>242088</v>
      </c>
      <c r="M7" s="23">
        <v>1.0213778525953396</v>
      </c>
    </row>
    <row r="8" spans="1:13" ht="12.75">
      <c r="A8" s="12" t="s">
        <v>36</v>
      </c>
      <c r="B8" s="26">
        <v>164560</v>
      </c>
      <c r="C8" s="23">
        <v>0.9981197306969127</v>
      </c>
      <c r="D8" s="27">
        <v>17299</v>
      </c>
      <c r="E8" s="23">
        <v>0.9415446579219506</v>
      </c>
      <c r="F8" s="27">
        <v>49588</v>
      </c>
      <c r="G8" s="23">
        <v>0.9868651488616462</v>
      </c>
      <c r="H8" s="27">
        <v>231377</v>
      </c>
      <c r="I8" s="23">
        <v>0.9909461178375184</v>
      </c>
      <c r="J8" s="27">
        <v>7183</v>
      </c>
      <c r="K8" s="23">
        <v>0.8355240200069792</v>
      </c>
      <c r="L8" s="27">
        <v>238560</v>
      </c>
      <c r="M8" s="23">
        <v>0.9854267869535045</v>
      </c>
    </row>
    <row r="9" spans="1:13" ht="12.75">
      <c r="A9" s="12" t="s">
        <v>76</v>
      </c>
      <c r="B9" s="26">
        <v>168118</v>
      </c>
      <c r="C9" s="23">
        <v>1.0216212931453572</v>
      </c>
      <c r="D9" s="27">
        <v>17876</v>
      </c>
      <c r="E9" s="23">
        <v>1.0333545291635355</v>
      </c>
      <c r="F9" s="27">
        <v>49940</v>
      </c>
      <c r="G9" s="23">
        <v>1.0070984915705412</v>
      </c>
      <c r="H9" s="27">
        <v>235734</v>
      </c>
      <c r="I9" s="23">
        <v>1.0188307394425549</v>
      </c>
      <c r="J9" s="27">
        <v>9751</v>
      </c>
      <c r="K9" s="23">
        <v>1.3575107893637757</v>
      </c>
      <c r="L9" s="27">
        <v>245485</v>
      </c>
      <c r="M9" s="23">
        <v>1.0290283366867874</v>
      </c>
    </row>
    <row r="10" spans="1:13" ht="12.75">
      <c r="A10" s="12" t="s">
        <v>80</v>
      </c>
      <c r="B10" s="26">
        <v>176654</v>
      </c>
      <c r="C10" s="23">
        <v>1.0507738612165265</v>
      </c>
      <c r="D10" s="27">
        <v>18582</v>
      </c>
      <c r="E10" s="23">
        <v>1.039494294025509</v>
      </c>
      <c r="F10" s="27">
        <v>50470</v>
      </c>
      <c r="G10" s="23">
        <v>1.0106127352823389</v>
      </c>
      <c r="H10" s="27">
        <v>245706</v>
      </c>
      <c r="I10" s="23">
        <v>1.042301916566978</v>
      </c>
      <c r="J10" s="27">
        <v>9201</v>
      </c>
      <c r="K10" s="23">
        <v>0.9435955286637268</v>
      </c>
      <c r="L10" s="27">
        <v>254907</v>
      </c>
      <c r="M10" s="23">
        <v>1.0383811638185632</v>
      </c>
    </row>
    <row r="11" spans="1:13" ht="13.5" thickBot="1">
      <c r="A11" s="12" t="s">
        <v>81</v>
      </c>
      <c r="B11" s="40">
        <v>184360</v>
      </c>
      <c r="C11" s="41">
        <v>1.043621995539303</v>
      </c>
      <c r="D11" s="42">
        <v>19148</v>
      </c>
      <c r="E11" s="41">
        <v>1.0304595845441826</v>
      </c>
      <c r="F11" s="42">
        <v>51641</v>
      </c>
      <c r="G11" s="41">
        <v>1.0232019021200713</v>
      </c>
      <c r="H11" s="42">
        <v>255148</v>
      </c>
      <c r="I11" s="41">
        <v>1.0384280400153028</v>
      </c>
      <c r="J11" s="42">
        <v>7332</v>
      </c>
      <c r="K11" s="41">
        <v>0.7968699054450603</v>
      </c>
      <c r="L11" s="42">
        <v>262480</v>
      </c>
      <c r="M11" s="41">
        <v>1.0297088742168712</v>
      </c>
    </row>
    <row r="12" spans="1:13" ht="13.5" thickTop="1">
      <c r="A12" s="13">
        <v>38353</v>
      </c>
      <c r="B12" s="28">
        <v>14286</v>
      </c>
      <c r="C12" s="21">
        <v>1.0984161156389358</v>
      </c>
      <c r="D12" s="29">
        <v>1635</v>
      </c>
      <c r="E12" s="21">
        <v>1.0555196901226598</v>
      </c>
      <c r="F12" s="29">
        <v>4026</v>
      </c>
      <c r="G12" s="21">
        <v>1.0346954510408635</v>
      </c>
      <c r="H12" s="29">
        <v>19947</v>
      </c>
      <c r="I12" s="21">
        <v>1.0813726553182261</v>
      </c>
      <c r="J12" s="29">
        <v>513</v>
      </c>
      <c r="K12" s="21">
        <v>0.75</v>
      </c>
      <c r="L12" s="29">
        <v>20460</v>
      </c>
      <c r="M12" s="21">
        <v>1.069524307370622</v>
      </c>
    </row>
    <row r="13" spans="1:13" ht="12.75">
      <c r="A13" s="14" t="s">
        <v>14</v>
      </c>
      <c r="B13" s="26">
        <v>13981</v>
      </c>
      <c r="C13" s="23">
        <v>1.0400208286840735</v>
      </c>
      <c r="D13" s="27">
        <v>1508</v>
      </c>
      <c r="E13" s="23">
        <v>1.0371389270976616</v>
      </c>
      <c r="F13" s="27">
        <v>3988</v>
      </c>
      <c r="G13" s="23">
        <v>1.0078342178417994</v>
      </c>
      <c r="H13" s="27">
        <v>19475</v>
      </c>
      <c r="I13" s="23">
        <v>1.032937307733107</v>
      </c>
      <c r="J13" s="27">
        <v>509</v>
      </c>
      <c r="K13" s="23">
        <v>0.7240398293029872</v>
      </c>
      <c r="L13" s="27">
        <v>19984</v>
      </c>
      <c r="M13" s="23">
        <v>1.0218336145625606</v>
      </c>
    </row>
    <row r="14" spans="1:13" ht="12.75">
      <c r="A14" s="14" t="s">
        <v>15</v>
      </c>
      <c r="B14" s="26">
        <v>17478</v>
      </c>
      <c r="C14" s="23">
        <v>1.031515580736544</v>
      </c>
      <c r="D14" s="27">
        <v>1491</v>
      </c>
      <c r="E14" s="23">
        <v>0.8559127439724454</v>
      </c>
      <c r="F14" s="27">
        <v>4494</v>
      </c>
      <c r="G14" s="23">
        <v>0.9853102389826792</v>
      </c>
      <c r="H14" s="27">
        <v>23463</v>
      </c>
      <c r="I14" s="23">
        <v>1.0092915214866434</v>
      </c>
      <c r="J14" s="27">
        <v>480</v>
      </c>
      <c r="K14" s="23">
        <v>0.6460296096904441</v>
      </c>
      <c r="L14" s="27">
        <v>23943</v>
      </c>
      <c r="M14" s="23">
        <v>0.9980408503543143</v>
      </c>
    </row>
    <row r="15" spans="1:13" ht="12.75">
      <c r="A15" s="14" t="s">
        <v>16</v>
      </c>
      <c r="B15" s="43">
        <v>45745</v>
      </c>
      <c r="C15" s="23">
        <v>1.0542022906920472</v>
      </c>
      <c r="D15" s="43">
        <v>4634</v>
      </c>
      <c r="E15" s="23">
        <v>0.9766069546891465</v>
      </c>
      <c r="F15" s="43">
        <v>12508</v>
      </c>
      <c r="G15" s="23">
        <v>1.0079780804254976</v>
      </c>
      <c r="H15" s="43">
        <v>62885</v>
      </c>
      <c r="I15" s="23">
        <v>1.038614629956893</v>
      </c>
      <c r="J15" s="43">
        <v>1502</v>
      </c>
      <c r="K15" s="23">
        <v>0.7051643192488263</v>
      </c>
      <c r="L15" s="43">
        <v>64387</v>
      </c>
      <c r="M15" s="23">
        <v>1.0272827352936484</v>
      </c>
    </row>
    <row r="16" spans="1:13" ht="12.75">
      <c r="A16" s="14" t="s">
        <v>17</v>
      </c>
      <c r="B16" s="26">
        <v>16519</v>
      </c>
      <c r="C16" s="23">
        <v>0.9358146385678676</v>
      </c>
      <c r="D16" s="27">
        <v>1467</v>
      </c>
      <c r="E16" s="23">
        <v>0.8292820802713398</v>
      </c>
      <c r="F16" s="27">
        <v>4136</v>
      </c>
      <c r="G16" s="23">
        <v>0.9525564256103178</v>
      </c>
      <c r="H16" s="27">
        <v>22124</v>
      </c>
      <c r="I16" s="23">
        <v>0.9310272272019526</v>
      </c>
      <c r="J16" s="27">
        <v>332</v>
      </c>
      <c r="K16" s="23">
        <v>0.5714285714285714</v>
      </c>
      <c r="L16" s="27">
        <v>22456</v>
      </c>
      <c r="M16" s="23">
        <v>0.9224449556358857</v>
      </c>
    </row>
    <row r="17" spans="1:13" ht="12.75">
      <c r="A17" s="14" t="s">
        <v>18</v>
      </c>
      <c r="B17" s="26">
        <v>14634</v>
      </c>
      <c r="C17" s="23">
        <v>1.0361821142816683</v>
      </c>
      <c r="D17" s="27">
        <v>1217</v>
      </c>
      <c r="E17" s="23">
        <v>0.8295841854124063</v>
      </c>
      <c r="F17" s="27">
        <v>3583</v>
      </c>
      <c r="G17" s="23">
        <v>0.8724129534940346</v>
      </c>
      <c r="H17" s="27">
        <v>19434</v>
      </c>
      <c r="I17" s="23">
        <v>0.9866477128496726</v>
      </c>
      <c r="J17" s="27">
        <v>543</v>
      </c>
      <c r="K17" s="23">
        <v>0.9493006993006993</v>
      </c>
      <c r="L17" s="27">
        <v>19977</v>
      </c>
      <c r="M17" s="23">
        <v>0.9855937638758695</v>
      </c>
    </row>
    <row r="18" spans="1:13" ht="12.75">
      <c r="A18" s="14" t="s">
        <v>19</v>
      </c>
      <c r="B18" s="26">
        <v>14418</v>
      </c>
      <c r="C18" s="23">
        <v>0.9734656674093579</v>
      </c>
      <c r="D18" s="27">
        <v>1407</v>
      </c>
      <c r="E18" s="23">
        <v>0.9202092871157619</v>
      </c>
      <c r="F18" s="27">
        <v>4197</v>
      </c>
      <c r="G18" s="23">
        <v>0.9688365650969529</v>
      </c>
      <c r="H18" s="27">
        <v>20022</v>
      </c>
      <c r="I18" s="23">
        <v>0.9685565015479877</v>
      </c>
      <c r="J18" s="27">
        <v>517</v>
      </c>
      <c r="K18" s="23">
        <v>0.8913793103448275</v>
      </c>
      <c r="L18" s="27">
        <v>20539</v>
      </c>
      <c r="M18" s="23">
        <v>0.9664502164502164</v>
      </c>
    </row>
    <row r="19" spans="1:13" ht="12.75">
      <c r="A19" s="14" t="s">
        <v>20</v>
      </c>
      <c r="B19" s="43">
        <v>45571</v>
      </c>
      <c r="C19" s="23">
        <v>0.9782123384707853</v>
      </c>
      <c r="D19" s="43">
        <v>4091</v>
      </c>
      <c r="E19" s="23">
        <v>0.8585519412381952</v>
      </c>
      <c r="F19" s="43">
        <v>11916</v>
      </c>
      <c r="G19" s="23">
        <v>0.9323214145997966</v>
      </c>
      <c r="H19" s="43">
        <v>61580</v>
      </c>
      <c r="I19" s="23">
        <v>0.9602070729121187</v>
      </c>
      <c r="J19" s="43">
        <v>1392</v>
      </c>
      <c r="K19" s="23">
        <v>0.8032313906520485</v>
      </c>
      <c r="L19" s="43">
        <v>62972</v>
      </c>
      <c r="M19" s="23">
        <v>0.9560768238062703</v>
      </c>
    </row>
    <row r="20" spans="1:13" ht="12.75">
      <c r="A20" s="14" t="s">
        <v>21</v>
      </c>
      <c r="B20" s="26">
        <v>91316</v>
      </c>
      <c r="C20" s="23">
        <v>1.0148590226608432</v>
      </c>
      <c r="D20" s="26">
        <v>8725</v>
      </c>
      <c r="E20" s="23">
        <v>0.9174553101997897</v>
      </c>
      <c r="F20" s="26">
        <v>24424</v>
      </c>
      <c r="G20" s="23">
        <v>0.969591107582374</v>
      </c>
      <c r="H20" s="26">
        <v>124465</v>
      </c>
      <c r="I20" s="23">
        <v>0.9982835922649363</v>
      </c>
      <c r="J20" s="26">
        <v>2894</v>
      </c>
      <c r="K20" s="23">
        <v>0.7491586849598757</v>
      </c>
      <c r="L20" s="26">
        <v>127359</v>
      </c>
      <c r="M20" s="23">
        <v>0.9907967823746324</v>
      </c>
    </row>
    <row r="21" spans="1:13" ht="12.75">
      <c r="A21" s="14" t="s">
        <v>22</v>
      </c>
      <c r="B21" s="26">
        <v>13656</v>
      </c>
      <c r="C21" s="23">
        <v>0.8972404730617608</v>
      </c>
      <c r="D21" s="27">
        <v>1409</v>
      </c>
      <c r="E21" s="23">
        <v>0.8917721518987342</v>
      </c>
      <c r="F21" s="27">
        <v>4111</v>
      </c>
      <c r="G21" s="23">
        <v>0.9135555555555556</v>
      </c>
      <c r="H21" s="27">
        <v>19176</v>
      </c>
      <c r="I21" s="23">
        <v>0.900281690140845</v>
      </c>
      <c r="J21" s="27">
        <v>429</v>
      </c>
      <c r="K21" s="23">
        <v>0.8109640831758034</v>
      </c>
      <c r="L21" s="27">
        <v>19605</v>
      </c>
      <c r="M21" s="23">
        <v>0.89811718356315</v>
      </c>
    </row>
    <row r="22" spans="1:13" ht="12.75">
      <c r="A22" s="14" t="s">
        <v>23</v>
      </c>
      <c r="B22" s="26">
        <v>13780</v>
      </c>
      <c r="C22" s="23">
        <v>1.0228622327790975</v>
      </c>
      <c r="D22" s="27">
        <v>1340</v>
      </c>
      <c r="E22" s="23">
        <v>0.925414364640884</v>
      </c>
      <c r="F22" s="27">
        <v>3811</v>
      </c>
      <c r="G22" s="23">
        <v>0.9121589277166108</v>
      </c>
      <c r="H22" s="27">
        <v>18931</v>
      </c>
      <c r="I22" s="23">
        <v>0.9912556288616609</v>
      </c>
      <c r="J22" s="27">
        <v>423</v>
      </c>
      <c r="K22" s="23">
        <v>0.656832298136646</v>
      </c>
      <c r="L22" s="27">
        <v>19354</v>
      </c>
      <c r="M22" s="23">
        <v>0.9803464694559821</v>
      </c>
    </row>
    <row r="23" spans="1:13" ht="12.75">
      <c r="A23" s="14" t="s">
        <v>24</v>
      </c>
      <c r="B23" s="26">
        <v>15943</v>
      </c>
      <c r="C23" s="23">
        <v>1.0174867572914672</v>
      </c>
      <c r="D23" s="27">
        <v>1531</v>
      </c>
      <c r="E23" s="23">
        <v>0.9118522930315665</v>
      </c>
      <c r="F23" s="27">
        <v>4340</v>
      </c>
      <c r="G23" s="23">
        <v>1.028923660502608</v>
      </c>
      <c r="H23" s="27">
        <v>21814</v>
      </c>
      <c r="I23" s="23">
        <v>1.011499582676435</v>
      </c>
      <c r="J23" s="27">
        <v>456</v>
      </c>
      <c r="K23" s="23">
        <v>0.7875647668393783</v>
      </c>
      <c r="L23" s="27">
        <v>22270</v>
      </c>
      <c r="M23" s="23">
        <v>1.0056446150372544</v>
      </c>
    </row>
    <row r="24" spans="1:13" ht="12.75">
      <c r="A24" s="14" t="s">
        <v>25</v>
      </c>
      <c r="B24" s="43">
        <v>43379</v>
      </c>
      <c r="C24" s="23">
        <v>0.9778634386059827</v>
      </c>
      <c r="D24" s="43">
        <v>4280</v>
      </c>
      <c r="E24" s="23">
        <v>0.9092840450393032</v>
      </c>
      <c r="F24" s="43">
        <v>12262</v>
      </c>
      <c r="G24" s="23">
        <v>0.9508374689826302</v>
      </c>
      <c r="H24" s="43">
        <v>59921</v>
      </c>
      <c r="I24" s="23">
        <v>0.9670292427861339</v>
      </c>
      <c r="J24" s="43">
        <v>1308</v>
      </c>
      <c r="K24" s="23">
        <v>0.7465753424657534</v>
      </c>
      <c r="L24" s="43">
        <v>61229</v>
      </c>
      <c r="M24" s="23">
        <v>0.9609674179170067</v>
      </c>
    </row>
    <row r="25" spans="1:13" ht="12.75">
      <c r="A25" s="14" t="s">
        <v>26</v>
      </c>
      <c r="B25" s="26">
        <v>18316</v>
      </c>
      <c r="C25" s="23">
        <v>1.065193370165746</v>
      </c>
      <c r="D25" s="27">
        <v>1915</v>
      </c>
      <c r="E25" s="23">
        <v>1.0603543743078627</v>
      </c>
      <c r="F25" s="27">
        <v>4895</v>
      </c>
      <c r="G25" s="23">
        <v>1.0627442466348243</v>
      </c>
      <c r="H25" s="27">
        <v>25126</v>
      </c>
      <c r="I25" s="23">
        <v>1.0643904092179954</v>
      </c>
      <c r="J25" s="27">
        <v>497</v>
      </c>
      <c r="K25" s="23">
        <v>0.8539518900343642</v>
      </c>
      <c r="L25" s="27">
        <v>25623</v>
      </c>
      <c r="M25" s="23">
        <v>1.0593269389780056</v>
      </c>
    </row>
    <row r="26" spans="1:13" ht="12.75">
      <c r="A26" s="14" t="s">
        <v>27</v>
      </c>
      <c r="B26" s="26">
        <v>16836</v>
      </c>
      <c r="C26" s="23">
        <v>0.9556135770234987</v>
      </c>
      <c r="D26" s="27">
        <v>1637</v>
      </c>
      <c r="E26" s="23">
        <v>0.9623750734861846</v>
      </c>
      <c r="F26" s="27">
        <v>4626</v>
      </c>
      <c r="G26" s="23">
        <v>0.9710327455919395</v>
      </c>
      <c r="H26" s="27">
        <v>23098</v>
      </c>
      <c r="I26" s="23">
        <v>0.9590997799277499</v>
      </c>
      <c r="J26" s="27">
        <v>441</v>
      </c>
      <c r="K26" s="23">
        <v>0.6485294117647059</v>
      </c>
      <c r="L26" s="27">
        <v>23539</v>
      </c>
      <c r="M26" s="23">
        <v>0.9505714170334774</v>
      </c>
    </row>
    <row r="27" spans="1:13" ht="12.75">
      <c r="A27" s="14" t="s">
        <v>28</v>
      </c>
      <c r="B27" s="10">
        <v>13914</v>
      </c>
      <c r="C27" s="23">
        <v>0.9149733675281121</v>
      </c>
      <c r="D27" s="11">
        <v>1330</v>
      </c>
      <c r="E27" s="23">
        <v>0.9339887640449438</v>
      </c>
      <c r="F27" s="10">
        <v>4108</v>
      </c>
      <c r="G27" s="23">
        <v>0.9816009557945041</v>
      </c>
      <c r="H27" s="11">
        <v>19352</v>
      </c>
      <c r="I27" s="23">
        <v>0.9296694850115296</v>
      </c>
      <c r="J27" s="11">
        <v>501</v>
      </c>
      <c r="K27" s="23">
        <v>1.1010989010989012</v>
      </c>
      <c r="L27" s="11">
        <v>19853</v>
      </c>
      <c r="M27" s="23">
        <v>0.9333364674909501</v>
      </c>
    </row>
    <row r="28" spans="1:13" ht="12.75">
      <c r="A28" s="14" t="s">
        <v>29</v>
      </c>
      <c r="B28" s="10">
        <v>49066</v>
      </c>
      <c r="C28" s="23">
        <v>0.9809276289484207</v>
      </c>
      <c r="D28" s="10">
        <v>4882</v>
      </c>
      <c r="E28" s="23">
        <v>0.9900628675725005</v>
      </c>
      <c r="F28" s="10">
        <v>13629</v>
      </c>
      <c r="G28" s="23">
        <v>1.0054592401327924</v>
      </c>
      <c r="H28" s="10">
        <v>67576</v>
      </c>
      <c r="I28" s="23">
        <v>0.9864389460623312</v>
      </c>
      <c r="J28" s="10">
        <v>1439</v>
      </c>
      <c r="K28" s="23">
        <v>0.8380896913220733</v>
      </c>
      <c r="L28" s="10">
        <v>69015</v>
      </c>
      <c r="M28" s="23">
        <v>0.9828116544672609</v>
      </c>
    </row>
    <row r="29" spans="1:13" ht="13.5" thickBot="1">
      <c r="A29" s="15" t="s">
        <v>30</v>
      </c>
      <c r="B29" s="16">
        <v>92445</v>
      </c>
      <c r="C29" s="31">
        <v>0.9794873968277513</v>
      </c>
      <c r="D29" s="16">
        <v>9162</v>
      </c>
      <c r="E29" s="31">
        <v>0.9506121601992115</v>
      </c>
      <c r="F29" s="16">
        <v>25891</v>
      </c>
      <c r="G29" s="31">
        <v>0.978828777739972</v>
      </c>
      <c r="H29" s="16">
        <v>127497</v>
      </c>
      <c r="I29" s="31">
        <v>0.9772206424514636</v>
      </c>
      <c r="J29" s="16">
        <v>2747</v>
      </c>
      <c r="K29" s="31">
        <v>0.7918708561545114</v>
      </c>
      <c r="L29" s="16">
        <v>130244</v>
      </c>
      <c r="M29" s="31">
        <v>0.9724200749600561</v>
      </c>
    </row>
    <row r="30" spans="1:13" ht="13.5" thickBot="1" thickTop="1">
      <c r="A30" s="18" t="s">
        <v>82</v>
      </c>
      <c r="B30" s="44">
        <v>183761</v>
      </c>
      <c r="C30" s="45">
        <v>0.9967509221089174</v>
      </c>
      <c r="D30" s="44">
        <v>17887</v>
      </c>
      <c r="E30" s="45">
        <v>0.9341445581783998</v>
      </c>
      <c r="F30" s="44">
        <v>50315</v>
      </c>
      <c r="G30" s="45">
        <v>0.9743227280649097</v>
      </c>
      <c r="H30" s="44">
        <v>251962</v>
      </c>
      <c r="I30" s="45">
        <v>0.9875131296345651</v>
      </c>
      <c r="J30" s="44">
        <v>5641</v>
      </c>
      <c r="K30" s="45">
        <v>0.76936715766503</v>
      </c>
      <c r="L30" s="44">
        <v>257603</v>
      </c>
      <c r="M30" s="45">
        <v>0.9814195367266078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5" sqref="A25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125</v>
      </c>
      <c r="B4" s="70">
        <v>173438</v>
      </c>
      <c r="C4" s="71">
        <v>1.003814120929048</v>
      </c>
      <c r="D4" s="72">
        <v>13647</v>
      </c>
      <c r="E4" s="71">
        <v>0.9789813486370158</v>
      </c>
      <c r="F4" s="72">
        <v>36205</v>
      </c>
      <c r="G4" s="71">
        <v>1.0180524702640386</v>
      </c>
      <c r="H4" s="72">
        <v>223290</v>
      </c>
      <c r="I4" s="71">
        <v>1.0045347801441413</v>
      </c>
      <c r="J4" s="72">
        <v>4776</v>
      </c>
      <c r="K4" s="71">
        <v>1.1352507725219871</v>
      </c>
      <c r="L4" s="72">
        <v>228066</v>
      </c>
      <c r="M4" s="71">
        <v>1.006962810555921</v>
      </c>
    </row>
    <row r="5" spans="1:13" ht="12.75">
      <c r="A5" s="9" t="s">
        <v>133</v>
      </c>
      <c r="B5" s="26">
        <v>178515</v>
      </c>
      <c r="C5" s="23">
        <v>1.029272708403003</v>
      </c>
      <c r="D5" s="27">
        <v>14358</v>
      </c>
      <c r="E5" s="23">
        <v>1.052099362497252</v>
      </c>
      <c r="F5" s="27">
        <v>36164</v>
      </c>
      <c r="G5" s="23">
        <v>0.9988675597293192</v>
      </c>
      <c r="H5" s="27">
        <v>229037</v>
      </c>
      <c r="I5" s="23">
        <v>1.0257378297281563</v>
      </c>
      <c r="J5" s="27">
        <v>5232</v>
      </c>
      <c r="K5" s="23">
        <v>1.0954773869346734</v>
      </c>
      <c r="L5" s="27">
        <v>234269</v>
      </c>
      <c r="M5" s="23">
        <v>1.0271982671682758</v>
      </c>
    </row>
    <row r="6" spans="1:13" ht="12.75">
      <c r="A6" s="9" t="s">
        <v>140</v>
      </c>
      <c r="B6" s="26">
        <v>188042</v>
      </c>
      <c r="C6" s="23">
        <v>1.0533680643083214</v>
      </c>
      <c r="D6" s="27">
        <v>14728</v>
      </c>
      <c r="E6" s="23">
        <v>1.025769605794679</v>
      </c>
      <c r="F6" s="27">
        <v>37069</v>
      </c>
      <c r="G6" s="23">
        <v>1.0250248866275855</v>
      </c>
      <c r="H6" s="27">
        <v>239839</v>
      </c>
      <c r="I6" s="23">
        <v>1.047162685504962</v>
      </c>
      <c r="J6" s="27">
        <v>5515</v>
      </c>
      <c r="K6" s="23">
        <v>1.0540902140672783</v>
      </c>
      <c r="L6" s="27">
        <v>245354</v>
      </c>
      <c r="M6" s="23">
        <v>1.0473174000828107</v>
      </c>
    </row>
    <row r="7" spans="1:13" ht="12.75">
      <c r="A7" s="9" t="s">
        <v>143</v>
      </c>
      <c r="B7" s="26">
        <v>187390</v>
      </c>
      <c r="C7" s="23">
        <v>0.996532689505536</v>
      </c>
      <c r="D7" s="27">
        <v>14835</v>
      </c>
      <c r="E7" s="23">
        <v>1.0072650733297122</v>
      </c>
      <c r="F7" s="27">
        <v>36538</v>
      </c>
      <c r="G7" s="23">
        <v>0.9856753621624538</v>
      </c>
      <c r="H7" s="27">
        <v>238763</v>
      </c>
      <c r="I7" s="23">
        <v>0.99551365707829</v>
      </c>
      <c r="J7" s="27">
        <v>6664</v>
      </c>
      <c r="K7" s="23">
        <v>1.2083408884859475</v>
      </c>
      <c r="L7" s="27">
        <v>245427</v>
      </c>
      <c r="M7" s="23">
        <v>1.000297529284218</v>
      </c>
    </row>
    <row r="8" spans="1:13" ht="12.75">
      <c r="A8" s="78" t="s">
        <v>144</v>
      </c>
      <c r="B8" s="11">
        <v>186958</v>
      </c>
      <c r="C8" s="23">
        <v>0.9976946475265489</v>
      </c>
      <c r="D8" s="11">
        <v>14590</v>
      </c>
      <c r="E8" s="23">
        <v>0.9834850016852039</v>
      </c>
      <c r="F8" s="11">
        <v>36189</v>
      </c>
      <c r="G8" s="23">
        <v>0.990448300399584</v>
      </c>
      <c r="H8" s="11">
        <v>237737</v>
      </c>
      <c r="I8" s="23">
        <v>0.9957028517818926</v>
      </c>
      <c r="J8" s="11">
        <v>5273</v>
      </c>
      <c r="K8" s="23">
        <v>0.7912665066026411</v>
      </c>
      <c r="L8" s="11">
        <v>243010</v>
      </c>
      <c r="M8" s="23">
        <v>0.9901518577825585</v>
      </c>
    </row>
    <row r="9" spans="1:13" ht="12.75">
      <c r="A9" s="9" t="s">
        <v>152</v>
      </c>
      <c r="B9" s="26">
        <v>176705</v>
      </c>
      <c r="C9" s="23">
        <v>0.945158805721071</v>
      </c>
      <c r="D9" s="27">
        <v>13991</v>
      </c>
      <c r="E9" s="23">
        <v>0.9589444825222755</v>
      </c>
      <c r="F9" s="27">
        <v>34094</v>
      </c>
      <c r="G9" s="23">
        <v>0.942109480781453</v>
      </c>
      <c r="H9" s="27">
        <v>224790</v>
      </c>
      <c r="I9" s="23">
        <v>0.9455406604777549</v>
      </c>
      <c r="J9" s="27">
        <v>3617</v>
      </c>
      <c r="K9" s="23">
        <v>0.6859472785890385</v>
      </c>
      <c r="L9" s="27">
        <v>228407</v>
      </c>
      <c r="M9" s="23">
        <v>0.9399078227233447</v>
      </c>
    </row>
    <row r="10" spans="1:13" ht="12.75">
      <c r="A10" s="78" t="s">
        <v>157</v>
      </c>
      <c r="B10" s="11">
        <v>176784</v>
      </c>
      <c r="C10" s="23">
        <v>1.0004470728049575</v>
      </c>
      <c r="D10" s="11">
        <v>13484</v>
      </c>
      <c r="E10" s="23">
        <v>0.9637624186977343</v>
      </c>
      <c r="F10" s="11">
        <v>30683</v>
      </c>
      <c r="G10" s="23">
        <v>0.8999530709215697</v>
      </c>
      <c r="H10" s="11">
        <v>220951</v>
      </c>
      <c r="I10" s="23">
        <v>0.9829218381600605</v>
      </c>
      <c r="J10" s="11">
        <v>3033</v>
      </c>
      <c r="K10" s="23">
        <v>0.838540226707216</v>
      </c>
      <c r="L10" s="11">
        <v>223984</v>
      </c>
      <c r="M10" s="23">
        <v>0.9806354446229757</v>
      </c>
    </row>
    <row r="11" spans="1:13" ht="13.5" thickBot="1">
      <c r="A11" s="77" t="s">
        <v>158</v>
      </c>
      <c r="B11" s="20">
        <f>SUM(B2,B10)</f>
        <v>176784</v>
      </c>
      <c r="C11" s="36">
        <f>B11/'2020'!B11</f>
        <v>1.0004470728049575</v>
      </c>
      <c r="D11" s="20">
        <f>SUM(D2,D10)</f>
        <v>13484</v>
      </c>
      <c r="E11" s="36">
        <f>D11/'2020'!D11</f>
        <v>0.9637624186977343</v>
      </c>
      <c r="F11" s="20">
        <f>SUM(F2,F10)</f>
        <v>30683</v>
      </c>
      <c r="G11" s="36">
        <f>F11/'2020'!F11</f>
        <v>0.8999530709215697</v>
      </c>
      <c r="H11" s="20">
        <f>SUM(H2,H10)</f>
        <v>220951</v>
      </c>
      <c r="I11" s="36">
        <f>H11/'2020'!H11</f>
        <v>0.9829218381600605</v>
      </c>
      <c r="J11" s="20">
        <f>SUM(J2,J10)</f>
        <v>3033</v>
      </c>
      <c r="K11" s="36">
        <f>J11/'2020'!J11</f>
        <v>0.838540226707216</v>
      </c>
      <c r="L11" s="20">
        <f>H11+J11</f>
        <v>223984</v>
      </c>
      <c r="M11" s="36">
        <f>L11/'2020'!L11</f>
        <v>0.9806354446229757</v>
      </c>
    </row>
    <row r="12" spans="1:13" ht="12.75">
      <c r="A12" s="75">
        <v>44562</v>
      </c>
      <c r="B12" s="28">
        <v>13318</v>
      </c>
      <c r="C12" s="21">
        <f>B12/'2021'!B12</f>
        <v>1.0594224803118288</v>
      </c>
      <c r="D12" s="28">
        <v>1153</v>
      </c>
      <c r="E12" s="21">
        <f>D12/'2021'!D12</f>
        <v>1.0140721196130167</v>
      </c>
      <c r="F12" s="28">
        <v>2382</v>
      </c>
      <c r="G12" s="21">
        <f>F12/'2021'!F12</f>
        <v>1.010606703436572</v>
      </c>
      <c r="H12" s="28">
        <f>+B12+D12+F12</f>
        <v>16853</v>
      </c>
      <c r="I12" s="21">
        <f>H12/'2021'!H12</f>
        <v>1.0490507314036726</v>
      </c>
      <c r="J12" s="28">
        <v>224</v>
      </c>
      <c r="K12" s="21">
        <f>J12/'2021'!J12</f>
        <v>0.6345609065155807</v>
      </c>
      <c r="L12" s="28">
        <f>+H12+J12</f>
        <v>17077</v>
      </c>
      <c r="M12" s="21">
        <f>L12/'2021'!L12</f>
        <v>1.0401388719697893</v>
      </c>
    </row>
    <row r="13" spans="1:13" ht="12.75">
      <c r="A13" s="14" t="s">
        <v>14</v>
      </c>
      <c r="B13" s="26">
        <v>13578</v>
      </c>
      <c r="C13" s="21">
        <f>B13/'2021'!B13</f>
        <v>1.0208255018419667</v>
      </c>
      <c r="D13" s="26">
        <v>1193</v>
      </c>
      <c r="E13" s="21">
        <f>D13/'2021'!D13</f>
        <v>1.0651785714285715</v>
      </c>
      <c r="F13" s="26">
        <v>2322</v>
      </c>
      <c r="G13" s="21">
        <f>F13/'2021'!F13</f>
        <v>0.9987096774193548</v>
      </c>
      <c r="H13" s="26">
        <f aca="true" t="shared" si="0" ref="H13:H29">+B13+D13+F13</f>
        <v>17093</v>
      </c>
      <c r="I13" s="21">
        <f>H13/'2021'!H13</f>
        <v>1.020721366296429</v>
      </c>
      <c r="J13" s="26">
        <v>221</v>
      </c>
      <c r="K13" s="21">
        <f>J13/'2021'!J13</f>
        <v>0.5483870967741935</v>
      </c>
      <c r="L13" s="26">
        <f aca="true" t="shared" si="1" ref="L13:L30">H13+J13</f>
        <v>17314</v>
      </c>
      <c r="M13" s="21">
        <f>L13/'2021'!L13</f>
        <v>1.0096215522771006</v>
      </c>
    </row>
    <row r="14" spans="1:13" ht="12.75">
      <c r="A14" s="14" t="s">
        <v>15</v>
      </c>
      <c r="B14" s="26">
        <v>17015</v>
      </c>
      <c r="C14" s="21">
        <f>B14/'2021'!B14</f>
        <v>1.04252190429508</v>
      </c>
      <c r="D14" s="26">
        <v>1348</v>
      </c>
      <c r="E14" s="21">
        <f>D14/'2021'!D14</f>
        <v>0.9533239038189534</v>
      </c>
      <c r="F14" s="26">
        <v>2669</v>
      </c>
      <c r="G14" s="21">
        <f>F14/'2021'!F14</f>
        <v>0.9178129298486932</v>
      </c>
      <c r="H14" s="26">
        <f t="shared" si="0"/>
        <v>21032</v>
      </c>
      <c r="I14" s="21">
        <f>H14/'2021'!H14</f>
        <v>1.018844160248026</v>
      </c>
      <c r="J14" s="26">
        <v>333</v>
      </c>
      <c r="K14" s="21">
        <f>J14/'2021'!J14</f>
        <v>0.8345864661654135</v>
      </c>
      <c r="L14" s="26">
        <f t="shared" si="1"/>
        <v>21365</v>
      </c>
      <c r="M14" s="21">
        <f>L14/'2021'!L14</f>
        <v>1.015350251877198</v>
      </c>
    </row>
    <row r="15" spans="1:13" ht="12.75">
      <c r="A15" s="14" t="s">
        <v>16</v>
      </c>
      <c r="B15" s="43">
        <f>SUM(B12:B14)</f>
        <v>43911</v>
      </c>
      <c r="C15" s="21">
        <f>B15/'2021'!B15</f>
        <v>1.0407176545872538</v>
      </c>
      <c r="D15" s="43">
        <f>SUM(D12:D14)</f>
        <v>3694</v>
      </c>
      <c r="E15" s="21">
        <f>D15/'2021'!D15</f>
        <v>1.0062653228003269</v>
      </c>
      <c r="F15" s="43">
        <f>SUM(F12:F14)</f>
        <v>7373</v>
      </c>
      <c r="G15" s="21">
        <f>F15/'2021'!F15</f>
        <v>0.9714097496706192</v>
      </c>
      <c r="H15" s="43">
        <f t="shared" si="0"/>
        <v>54978</v>
      </c>
      <c r="I15" s="21">
        <f>H15/'2021'!H15</f>
        <v>1.028510495005051</v>
      </c>
      <c r="J15" s="43">
        <f>SUM(J12:J14)</f>
        <v>778</v>
      </c>
      <c r="K15" s="21">
        <f>J15/'2021'!J15</f>
        <v>0.6735930735930736</v>
      </c>
      <c r="L15" s="43">
        <f t="shared" si="1"/>
        <v>55756</v>
      </c>
      <c r="M15" s="21">
        <f>L15/'2021'!L15</f>
        <v>1.0210038638319692</v>
      </c>
    </row>
    <row r="16" spans="1:13" ht="12.75">
      <c r="A16" s="14" t="s">
        <v>17</v>
      </c>
      <c r="B16" s="26">
        <v>16551</v>
      </c>
      <c r="C16" s="21">
        <f>B16/'2021'!B16</f>
        <v>1.0365754368384794</v>
      </c>
      <c r="D16" s="26">
        <v>1446</v>
      </c>
      <c r="E16" s="21">
        <f>D16/'2021'!D16</f>
        <v>1.0111888111888112</v>
      </c>
      <c r="F16" s="26">
        <v>2785</v>
      </c>
      <c r="G16" s="21">
        <f>F16/'2021'!F16</f>
        <v>0.9918091168091168</v>
      </c>
      <c r="H16" s="26">
        <f t="shared" si="0"/>
        <v>20782</v>
      </c>
      <c r="I16" s="21">
        <f>H16/'2021'!H16</f>
        <v>1.0285572878000495</v>
      </c>
      <c r="J16" s="26">
        <v>231</v>
      </c>
      <c r="K16" s="21">
        <f>J16/'2021'!J16</f>
        <v>0.5775</v>
      </c>
      <c r="L16" s="26">
        <f t="shared" si="1"/>
        <v>21013</v>
      </c>
      <c r="M16" s="21">
        <f>L16/'2021'!L16</f>
        <v>1.0198010191701044</v>
      </c>
    </row>
    <row r="17" spans="1:13" ht="12.75">
      <c r="A17" s="14" t="s">
        <v>18</v>
      </c>
      <c r="B17" s="26">
        <v>14004</v>
      </c>
      <c r="C17" s="21">
        <f>B17/'2021'!B17</f>
        <v>1.0246579351723129</v>
      </c>
      <c r="D17" s="26">
        <v>1177</v>
      </c>
      <c r="E17" s="21">
        <f>D17/'2021'!D17</f>
        <v>0.8823088455772113</v>
      </c>
      <c r="F17" s="26">
        <v>2350</v>
      </c>
      <c r="G17" s="21">
        <f>F17/'2021'!F17</f>
        <v>0.9775374376039934</v>
      </c>
      <c r="H17" s="26">
        <f t="shared" si="0"/>
        <v>17531</v>
      </c>
      <c r="I17" s="21">
        <f>H17/'2021'!H17</f>
        <v>1.0072392990519965</v>
      </c>
      <c r="J17" s="26">
        <v>257</v>
      </c>
      <c r="K17" s="21">
        <f>J17/'2021'!J17</f>
        <v>1.2475728155339805</v>
      </c>
      <c r="L17" s="26">
        <f t="shared" si="1"/>
        <v>17788</v>
      </c>
      <c r="M17" s="21">
        <f>L17/'2021'!L17</f>
        <v>1.0100505365964454</v>
      </c>
    </row>
    <row r="18" spans="1:13" ht="12.75">
      <c r="A18" s="14" t="s">
        <v>19</v>
      </c>
      <c r="B18" s="26">
        <v>14413</v>
      </c>
      <c r="C18" s="21">
        <f>B18/'2021'!B18</f>
        <v>0.9830843735079462</v>
      </c>
      <c r="D18" s="26">
        <v>1313</v>
      </c>
      <c r="E18" s="21">
        <f>D18/'2021'!D18</f>
        <v>0.9805825242718447</v>
      </c>
      <c r="F18" s="26">
        <v>2554</v>
      </c>
      <c r="G18" s="21">
        <f>F18/'2021'!F18</f>
        <v>0.9895389383959705</v>
      </c>
      <c r="H18" s="26">
        <f t="shared" si="0"/>
        <v>18280</v>
      </c>
      <c r="I18" s="21">
        <f>H18/'2021'!H18</f>
        <v>0.9838006565846833</v>
      </c>
      <c r="J18" s="26">
        <v>277</v>
      </c>
      <c r="K18" s="21">
        <f>J18/'2021'!J18</f>
        <v>0.6114790286975718</v>
      </c>
      <c r="L18" s="26">
        <f t="shared" si="1"/>
        <v>18557</v>
      </c>
      <c r="M18" s="21">
        <f>L18/'2021'!L18</f>
        <v>0.9749395818009877</v>
      </c>
    </row>
    <row r="19" spans="1:13" ht="12.75">
      <c r="A19" s="14" t="s">
        <v>20</v>
      </c>
      <c r="B19" s="43">
        <f>SUM(B16:B18)</f>
        <v>44968</v>
      </c>
      <c r="C19" s="21">
        <f>B19/'2021'!B19</f>
        <v>1.0151935884411334</v>
      </c>
      <c r="D19" s="43">
        <f>SUM(D16:D18)</f>
        <v>3936</v>
      </c>
      <c r="E19" s="21">
        <f>D19/'2021'!D19</f>
        <v>0.9592980745795759</v>
      </c>
      <c r="F19" s="43">
        <f>SUM(F16:F18)</f>
        <v>7689</v>
      </c>
      <c r="G19" s="21">
        <f>F19/'2021'!F19</f>
        <v>0.9866546901065059</v>
      </c>
      <c r="H19" s="43">
        <f t="shared" si="0"/>
        <v>56593</v>
      </c>
      <c r="I19" s="21">
        <f>H19/'2021'!H19</f>
        <v>1.0071541705967149</v>
      </c>
      <c r="J19" s="43">
        <f>SUM(J16:J18)</f>
        <v>765</v>
      </c>
      <c r="K19" s="21">
        <f>J19/'2021'!J19</f>
        <v>0.7223796033994334</v>
      </c>
      <c r="L19" s="43">
        <f t="shared" si="1"/>
        <v>57358</v>
      </c>
      <c r="M19" s="21">
        <f>L19/'2021'!L19</f>
        <v>1.001886462882096</v>
      </c>
    </row>
    <row r="20" spans="1:13" ht="12.75">
      <c r="A20" s="14" t="s">
        <v>21</v>
      </c>
      <c r="B20" s="26">
        <f>SUM(B12:B14,B16:B18)</f>
        <v>88879</v>
      </c>
      <c r="C20" s="21">
        <f>B20/'2021'!B20</f>
        <v>1.02764545370456</v>
      </c>
      <c r="D20" s="26">
        <f>SUM(D12:D14,D16:D18)</f>
        <v>7630</v>
      </c>
      <c r="E20" s="21">
        <f>D20/'2021'!D20</f>
        <v>0.9814767172626705</v>
      </c>
      <c r="F20" s="26">
        <f>SUM(F12:F14,F16:F18)</f>
        <v>15062</v>
      </c>
      <c r="G20" s="21">
        <f>F20/'2021'!F20</f>
        <v>0.9791328089449393</v>
      </c>
      <c r="H20" s="26">
        <f t="shared" si="0"/>
        <v>111571</v>
      </c>
      <c r="I20" s="21">
        <f>H20/'2021'!H20</f>
        <v>1.0175657804733458</v>
      </c>
      <c r="J20" s="26">
        <f>SUM(J12:J14,J16:J18)</f>
        <v>1543</v>
      </c>
      <c r="K20" s="21">
        <f>J20/'2021'!J20</f>
        <v>0.6969286359530262</v>
      </c>
      <c r="L20" s="26">
        <f t="shared" si="1"/>
        <v>113114</v>
      </c>
      <c r="M20" s="21">
        <f>L20/'2021'!L20</f>
        <v>1.0112194816688866</v>
      </c>
    </row>
    <row r="21" spans="1:13" ht="12.75">
      <c r="A21" s="14" t="s">
        <v>22</v>
      </c>
      <c r="B21" s="26">
        <v>14536</v>
      </c>
      <c r="C21" s="21">
        <f>B21/'2021'!B21</f>
        <v>0.9627765266922771</v>
      </c>
      <c r="D21" s="26">
        <v>1264</v>
      </c>
      <c r="E21" s="21">
        <f>D21/'2021'!D21</f>
        <v>1.0063694267515924</v>
      </c>
      <c r="F21" s="26">
        <v>2443</v>
      </c>
      <c r="G21" s="21">
        <f>F21/'2021'!F21</f>
        <v>0.9028085735402809</v>
      </c>
      <c r="H21" s="26">
        <f t="shared" si="0"/>
        <v>18243</v>
      </c>
      <c r="I21" s="21">
        <f>H21/'2021'!H21</f>
        <v>0.9571353620146904</v>
      </c>
      <c r="J21" s="26">
        <v>302</v>
      </c>
      <c r="K21" s="21">
        <f>J21/'2021'!J21</f>
        <v>1.3981481481481481</v>
      </c>
      <c r="L21" s="26">
        <f t="shared" si="1"/>
        <v>18545</v>
      </c>
      <c r="M21" s="21">
        <f>L21/'2021'!L21</f>
        <v>0.9620771944386802</v>
      </c>
    </row>
    <row r="22" spans="1:13" ht="12.75">
      <c r="A22" s="14" t="s">
        <v>23</v>
      </c>
      <c r="B22" s="26">
        <v>13356</v>
      </c>
      <c r="C22" s="21">
        <f>B22/'2021'!B22</f>
        <v>0.9947121471661577</v>
      </c>
      <c r="D22" s="26">
        <v>1050</v>
      </c>
      <c r="E22" s="21">
        <f>D22/'2021'!D22</f>
        <v>0.898972602739726</v>
      </c>
      <c r="F22" s="26">
        <v>2251</v>
      </c>
      <c r="G22" s="21">
        <f>F22/'2021'!F22</f>
        <v>0.969005596211795</v>
      </c>
      <c r="H22" s="26">
        <f t="shared" si="0"/>
        <v>16657</v>
      </c>
      <c r="I22" s="21">
        <f>H22/'2021'!H22</f>
        <v>0.9845726445206289</v>
      </c>
      <c r="J22" s="26">
        <v>228</v>
      </c>
      <c r="K22" s="21">
        <f>J22/'2021'!J22</f>
        <v>0.8976377952755905</v>
      </c>
      <c r="L22" s="26">
        <f t="shared" si="1"/>
        <v>16885</v>
      </c>
      <c r="M22" s="21">
        <f>L22/'2021'!L22</f>
        <v>0.9832867458653622</v>
      </c>
    </row>
    <row r="23" spans="1:13" ht="12.75">
      <c r="A23" s="14" t="s">
        <v>24</v>
      </c>
      <c r="B23" s="26">
        <v>14177</v>
      </c>
      <c r="C23" s="21">
        <f>B23/'2021'!B23</f>
        <v>0.9546801346801347</v>
      </c>
      <c r="D23" s="26">
        <v>1303</v>
      </c>
      <c r="E23" s="21">
        <f>D23/'2021'!D23</f>
        <v>0.9414739884393064</v>
      </c>
      <c r="F23" s="26">
        <v>2433</v>
      </c>
      <c r="G23" s="21">
        <f>F23/'2021'!F23</f>
        <v>0.9250950570342206</v>
      </c>
      <c r="H23" s="26">
        <f t="shared" si="0"/>
        <v>17913</v>
      </c>
      <c r="I23" s="21">
        <f>H23/'2021'!H23</f>
        <v>0.9495865139949109</v>
      </c>
      <c r="J23" s="26">
        <v>273</v>
      </c>
      <c r="K23" s="21">
        <f>J23/'2021'!J23</f>
        <v>0.900990099009901</v>
      </c>
      <c r="L23" s="26">
        <f t="shared" si="1"/>
        <v>18186</v>
      </c>
      <c r="M23" s="21">
        <f>L23/'2021'!L23</f>
        <v>0.9488182814211926</v>
      </c>
    </row>
    <row r="24" spans="1:13" ht="12.75">
      <c r="A24" s="14" t="s">
        <v>25</v>
      </c>
      <c r="B24" s="43">
        <f>SUM(B21:B23)</f>
        <v>42069</v>
      </c>
      <c r="C24" s="21">
        <f>B24/'2021'!B24</f>
        <v>0.9698904899135447</v>
      </c>
      <c r="D24" s="43">
        <f>SUM(D21:D23)</f>
        <v>3617</v>
      </c>
      <c r="E24" s="21">
        <f>D24/'2021'!D24</f>
        <v>0.9498424369747899</v>
      </c>
      <c r="F24" s="43">
        <f>SUM(F21:F23)</f>
        <v>7127</v>
      </c>
      <c r="G24" s="21">
        <f>F24/'2021'!F24</f>
        <v>0.930539234887061</v>
      </c>
      <c r="H24" s="43">
        <f t="shared" si="0"/>
        <v>52813</v>
      </c>
      <c r="I24" s="21">
        <f>H24/'2021'!H24</f>
        <v>0.9630028080668102</v>
      </c>
      <c r="J24" s="43">
        <f>SUM(J21:J23)</f>
        <v>803</v>
      </c>
      <c r="K24" s="21">
        <f>J24/'2021'!J24</f>
        <v>1.0388098318240622</v>
      </c>
      <c r="L24" s="43">
        <f t="shared" si="1"/>
        <v>53616</v>
      </c>
      <c r="M24" s="21">
        <f>L24/'2021'!L24</f>
        <v>0.9640564595882406</v>
      </c>
    </row>
    <row r="25" spans="1:13" ht="12.75">
      <c r="A25" s="14" t="s">
        <v>26</v>
      </c>
      <c r="B25" s="26">
        <v>14168</v>
      </c>
      <c r="C25" s="21">
        <f>B25/'2021'!B25</f>
        <v>0.9148908691721555</v>
      </c>
      <c r="D25" s="26">
        <v>1293</v>
      </c>
      <c r="E25" s="21">
        <f>D25/'2021'!D25</f>
        <v>0.9514348785871964</v>
      </c>
      <c r="F25" s="26">
        <v>2463</v>
      </c>
      <c r="G25" s="21">
        <f>F25/'2021'!F25</f>
        <v>0.9266365688487584</v>
      </c>
      <c r="H25" s="26">
        <f t="shared" si="0"/>
        <v>17924</v>
      </c>
      <c r="I25" s="21">
        <f>H25/'2021'!H25</f>
        <v>0.9190380967030713</v>
      </c>
      <c r="J25" s="26">
        <v>237</v>
      </c>
      <c r="K25" s="21">
        <f>J25/'2021'!J25</f>
        <v>0.7821782178217822</v>
      </c>
      <c r="L25" s="26">
        <f t="shared" si="1"/>
        <v>18161</v>
      </c>
      <c r="M25" s="21">
        <f>L25/'2021'!L25</f>
        <v>0.9169443602948602</v>
      </c>
    </row>
    <row r="26" spans="1:13" ht="12.75">
      <c r="A26" s="14" t="s">
        <v>27</v>
      </c>
      <c r="B26" s="26">
        <v>14191</v>
      </c>
      <c r="C26" s="21">
        <f>B26/'2021'!B26</f>
        <v>0.8671555148182096</v>
      </c>
      <c r="D26" s="26">
        <v>1324</v>
      </c>
      <c r="E26" s="21">
        <f>D26/'2021'!D26</f>
        <v>0.9902767389678384</v>
      </c>
      <c r="F26" s="26">
        <v>2359</v>
      </c>
      <c r="G26" s="21">
        <f>F26/'2021'!F26</f>
        <v>0.863786158916148</v>
      </c>
      <c r="H26" s="26">
        <f t="shared" si="0"/>
        <v>17874</v>
      </c>
      <c r="I26" s="21">
        <f>H26/'2021'!H26</f>
        <v>0.87476141535751</v>
      </c>
      <c r="J26" s="26">
        <v>254</v>
      </c>
      <c r="K26" s="21">
        <f>J26/'2021'!J26</f>
        <v>1.036734693877551</v>
      </c>
      <c r="L26" s="26">
        <f t="shared" si="1"/>
        <v>18128</v>
      </c>
      <c r="M26" s="21">
        <f>L26/'2021'!L26</f>
        <v>0.8766805300319179</v>
      </c>
    </row>
    <row r="27" spans="1:13" ht="12.75">
      <c r="A27" s="14" t="s">
        <v>28</v>
      </c>
      <c r="B27" s="10">
        <v>12933</v>
      </c>
      <c r="C27" s="21">
        <f>B27/'2021'!B27</f>
        <v>0.9159348441926346</v>
      </c>
      <c r="D27" s="10">
        <v>1064</v>
      </c>
      <c r="E27" s="21">
        <f>D27/'2021'!D27</f>
        <v>0.8559935639581657</v>
      </c>
      <c r="F27" s="10">
        <v>2220</v>
      </c>
      <c r="G27" s="21">
        <f>F27/'2021'!F27</f>
        <v>0.9284818067754078</v>
      </c>
      <c r="H27" s="10">
        <f t="shared" si="0"/>
        <v>16217</v>
      </c>
      <c r="I27" s="21">
        <f>H27/'2021'!H27</f>
        <v>0.9134279598963614</v>
      </c>
      <c r="J27" s="10">
        <v>220</v>
      </c>
      <c r="K27" s="21">
        <f>J27/'2021'!J27</f>
        <v>0.6528189910979229</v>
      </c>
      <c r="L27" s="10">
        <f t="shared" si="1"/>
        <v>16437</v>
      </c>
      <c r="M27" s="21">
        <f>L27/'2021'!L27</f>
        <v>0.908573323752142</v>
      </c>
    </row>
    <row r="28" spans="1:13" ht="12.75">
      <c r="A28" s="14" t="s">
        <v>29</v>
      </c>
      <c r="B28" s="43">
        <f>SUM(B25:B27)</f>
        <v>41292</v>
      </c>
      <c r="C28" s="23">
        <f>B28/'2021'!B28</f>
        <v>0.8982184420612995</v>
      </c>
      <c r="D28" s="43">
        <f>SUM(D25:D27)</f>
        <v>3681</v>
      </c>
      <c r="E28" s="23">
        <f>D28/'2021'!D28</f>
        <v>0.9345011424219345</v>
      </c>
      <c r="F28" s="43">
        <f>SUM(F25:F27)</f>
        <v>7042</v>
      </c>
      <c r="G28" s="23">
        <f>F28/'2021'!F28</f>
        <v>0.9051413881748072</v>
      </c>
      <c r="H28" s="43">
        <f t="shared" si="0"/>
        <v>52015</v>
      </c>
      <c r="I28" s="23">
        <f>H28/'2021'!H28</f>
        <v>0.9016293985092737</v>
      </c>
      <c r="J28" s="43">
        <f>SUM(J25:J27)</f>
        <v>711</v>
      </c>
      <c r="K28" s="23">
        <f>J28/'2021'!J28</f>
        <v>0.8033898305084746</v>
      </c>
      <c r="L28" s="43">
        <f t="shared" si="1"/>
        <v>52726</v>
      </c>
      <c r="M28" s="23">
        <f>L28/'2021'!L28</f>
        <v>0.9001451131028596</v>
      </c>
    </row>
    <row r="29" spans="1:13" ht="13.5" thickBot="1">
      <c r="A29" s="15" t="s">
        <v>30</v>
      </c>
      <c r="B29" s="16">
        <f>SUM(B28,B24)</f>
        <v>83361</v>
      </c>
      <c r="C29" s="31">
        <f>B29/'2021'!B29</f>
        <v>0.9330132294674636</v>
      </c>
      <c r="D29" s="16">
        <f>SUM(D28,D24)</f>
        <v>7298</v>
      </c>
      <c r="E29" s="31">
        <f>D29/'2021'!D29</f>
        <v>0.9420420808054731</v>
      </c>
      <c r="F29" s="16">
        <f>SUM(F28,F24)</f>
        <v>14169</v>
      </c>
      <c r="G29" s="31">
        <f>F29/'2021'!F29</f>
        <v>0.9177407863203575</v>
      </c>
      <c r="H29" s="16">
        <f t="shared" si="0"/>
        <v>104828</v>
      </c>
      <c r="I29" s="31">
        <f>H29/'2021'!H29</f>
        <v>0.9315394732165073</v>
      </c>
      <c r="J29" s="16">
        <f>SUM(J28,J24)</f>
        <v>1514</v>
      </c>
      <c r="K29" s="31">
        <f>J29/'2021'!J29</f>
        <v>0.9131483715319663</v>
      </c>
      <c r="L29" s="16">
        <f t="shared" si="1"/>
        <v>106342</v>
      </c>
      <c r="M29" s="31">
        <f>L29/'2021'!L29</f>
        <v>0.9312724406690603</v>
      </c>
    </row>
    <row r="30" spans="1:13" ht="13.5" thickBot="1" thickTop="1">
      <c r="A30" s="18" t="s">
        <v>159</v>
      </c>
      <c r="B30" s="44">
        <f>SUM(B20,B29)</f>
        <v>172240</v>
      </c>
      <c r="C30" s="45">
        <f>B30/'2021'!B30</f>
        <v>0.9795602670700775</v>
      </c>
      <c r="D30" s="44">
        <f>SUM(D20,D29)</f>
        <v>14928</v>
      </c>
      <c r="E30" s="45">
        <f>D30/'2021'!D30</f>
        <v>0.9617936988596095</v>
      </c>
      <c r="F30" s="44">
        <f>SUM(F20,F29)</f>
        <v>29231</v>
      </c>
      <c r="G30" s="45">
        <f>F30/'2021'!F30</f>
        <v>0.9483810265394848</v>
      </c>
      <c r="H30" s="44">
        <f>SUM(H20,H29)</f>
        <v>216399</v>
      </c>
      <c r="I30" s="45">
        <f>H30/'2021'!H30</f>
        <v>0.9739937077195209</v>
      </c>
      <c r="J30" s="44">
        <f>SUM(J20,J29)</f>
        <v>3057</v>
      </c>
      <c r="K30" s="45">
        <f>J30/'2021'!J30</f>
        <v>0.7895144628099173</v>
      </c>
      <c r="L30" s="44">
        <f t="shared" si="1"/>
        <v>219456</v>
      </c>
      <c r="M30" s="45">
        <f>L30/'2021'!L30</f>
        <v>0.970833757282713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30" sqref="A3:M30"/>
    </sheetView>
  </sheetViews>
  <sheetFormatPr defaultColWidth="9.00390625" defaultRowHeight="13.5"/>
  <cols>
    <col min="1" max="1" width="10.25390625" style="0" bestFit="1" customWidth="1"/>
    <col min="3" max="3" width="9.25390625" style="0" customWidth="1"/>
  </cols>
  <sheetData>
    <row r="1" spans="1:13" ht="12.75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8" t="s">
        <v>9</v>
      </c>
      <c r="B4" s="24">
        <v>140885</v>
      </c>
      <c r="C4" s="22">
        <v>1.0665349442829457</v>
      </c>
      <c r="D4" s="25">
        <v>17831</v>
      </c>
      <c r="E4" s="22">
        <v>1.1800013235391438</v>
      </c>
      <c r="F4" s="25">
        <v>48639</v>
      </c>
      <c r="G4" s="22">
        <v>1.0052080104160208</v>
      </c>
      <c r="H4" s="25">
        <v>207355</v>
      </c>
      <c r="I4" s="22">
        <v>1.0601296563289262</v>
      </c>
      <c r="J4" s="25">
        <v>10636</v>
      </c>
      <c r="K4" s="22">
        <v>0.9314300726858744</v>
      </c>
      <c r="L4" s="25">
        <v>217991</v>
      </c>
      <c r="M4" s="22">
        <v>1.053030486008125</v>
      </c>
    </row>
    <row r="5" spans="1:13" ht="12.75">
      <c r="A5" s="9" t="s">
        <v>10</v>
      </c>
      <c r="B5" s="26">
        <v>144454</v>
      </c>
      <c r="C5" s="23">
        <v>1.0253327181743976</v>
      </c>
      <c r="D5" s="27">
        <v>18059</v>
      </c>
      <c r="E5" s="23">
        <v>1.0127867197577254</v>
      </c>
      <c r="F5" s="27">
        <v>52553</v>
      </c>
      <c r="G5" s="23">
        <v>1.0804704044079854</v>
      </c>
      <c r="H5" s="27">
        <v>215066</v>
      </c>
      <c r="I5" s="23">
        <v>1.0371874321815244</v>
      </c>
      <c r="J5" s="27">
        <v>10327</v>
      </c>
      <c r="K5" s="23">
        <v>0.9709477247085371</v>
      </c>
      <c r="L5" s="27">
        <v>225393</v>
      </c>
      <c r="M5" s="23">
        <v>1.0339555302741856</v>
      </c>
    </row>
    <row r="6" spans="1:13" ht="12.75">
      <c r="A6" s="9" t="s">
        <v>11</v>
      </c>
      <c r="B6" s="26">
        <v>148022</v>
      </c>
      <c r="C6" s="23">
        <v>1.0246999044678582</v>
      </c>
      <c r="D6" s="27">
        <v>18335</v>
      </c>
      <c r="E6" s="23">
        <v>1.0152832382745445</v>
      </c>
      <c r="F6" s="27">
        <v>51730</v>
      </c>
      <c r="G6" s="23">
        <v>0.9843396190512435</v>
      </c>
      <c r="H6" s="27">
        <v>218087</v>
      </c>
      <c r="I6" s="23">
        <v>1.0140468507341933</v>
      </c>
      <c r="J6" s="27">
        <v>9418</v>
      </c>
      <c r="K6" s="23">
        <v>0.9119783092863368</v>
      </c>
      <c r="L6" s="27">
        <v>227505</v>
      </c>
      <c r="M6" s="23">
        <v>1.0093702998762162</v>
      </c>
    </row>
    <row r="7" spans="1:13" ht="12.75">
      <c r="A7" s="9" t="s">
        <v>12</v>
      </c>
      <c r="B7" s="26">
        <v>157199</v>
      </c>
      <c r="C7" s="23">
        <v>1.0619975409060816</v>
      </c>
      <c r="D7" s="27">
        <v>19222</v>
      </c>
      <c r="E7" s="23">
        <v>1.0483774202345242</v>
      </c>
      <c r="F7" s="27">
        <v>51856</v>
      </c>
      <c r="G7" s="23">
        <v>1.0024357239512856</v>
      </c>
      <c r="H7" s="27">
        <v>228277</v>
      </c>
      <c r="I7" s="23">
        <v>1.046724472343606</v>
      </c>
      <c r="J7" s="27">
        <v>8744</v>
      </c>
      <c r="K7" s="23">
        <v>0.9284349118708856</v>
      </c>
      <c r="L7" s="27">
        <v>237021</v>
      </c>
      <c r="M7" s="23">
        <v>1.0418276521395133</v>
      </c>
    </row>
    <row r="8" spans="1:13" ht="12.75">
      <c r="A8" s="12" t="s">
        <v>13</v>
      </c>
      <c r="B8" s="26">
        <v>164870</v>
      </c>
      <c r="C8" s="23">
        <v>1.048798020343641</v>
      </c>
      <c r="D8" s="27">
        <v>18373</v>
      </c>
      <c r="E8" s="23">
        <v>0.9558318593278535</v>
      </c>
      <c r="F8" s="27">
        <v>50248</v>
      </c>
      <c r="G8" s="23">
        <v>0.9689910521443998</v>
      </c>
      <c r="H8" s="27">
        <v>233491</v>
      </c>
      <c r="I8" s="23">
        <v>1.0228406716401566</v>
      </c>
      <c r="J8" s="27">
        <v>8597</v>
      </c>
      <c r="K8" s="23">
        <v>0.983188472095151</v>
      </c>
      <c r="L8" s="27">
        <v>242088</v>
      </c>
      <c r="M8" s="23">
        <v>1.0213778525953396</v>
      </c>
    </row>
    <row r="9" spans="1:13" ht="12.75">
      <c r="A9" s="12" t="s">
        <v>36</v>
      </c>
      <c r="B9" s="26">
        <v>164560</v>
      </c>
      <c r="C9" s="23">
        <v>0.9981197306969127</v>
      </c>
      <c r="D9" s="27">
        <v>17299</v>
      </c>
      <c r="E9" s="23">
        <v>0.9415446579219506</v>
      </c>
      <c r="F9" s="27">
        <v>49588</v>
      </c>
      <c r="G9" s="23">
        <v>0.9868651488616462</v>
      </c>
      <c r="H9" s="27">
        <v>231377</v>
      </c>
      <c r="I9" s="23">
        <v>0.9909461178375184</v>
      </c>
      <c r="J9" s="27">
        <v>7183</v>
      </c>
      <c r="K9" s="23">
        <v>0.8355240200069792</v>
      </c>
      <c r="L9" s="27">
        <v>238560</v>
      </c>
      <c r="M9" s="23">
        <v>0.9854267869535045</v>
      </c>
    </row>
    <row r="10" spans="1:13" ht="12.75">
      <c r="A10" s="12" t="s">
        <v>76</v>
      </c>
      <c r="B10" s="26">
        <v>168118</v>
      </c>
      <c r="C10" s="23">
        <v>1.0216212931453572</v>
      </c>
      <c r="D10" s="27">
        <v>17876</v>
      </c>
      <c r="E10" s="23">
        <v>1.0333545291635355</v>
      </c>
      <c r="F10" s="27">
        <v>49940</v>
      </c>
      <c r="G10" s="23">
        <v>1.0070984915705412</v>
      </c>
      <c r="H10" s="27">
        <v>235734</v>
      </c>
      <c r="I10" s="23">
        <v>1.0188307394425549</v>
      </c>
      <c r="J10" s="27">
        <v>9751</v>
      </c>
      <c r="K10" s="23">
        <v>1.3575107893637757</v>
      </c>
      <c r="L10" s="27">
        <v>245485</v>
      </c>
      <c r="M10" s="23">
        <v>1.0290283366867874</v>
      </c>
    </row>
    <row r="11" spans="1:13" ht="13.5" thickBot="1">
      <c r="A11" s="12" t="s">
        <v>77</v>
      </c>
      <c r="B11" s="40">
        <v>176654</v>
      </c>
      <c r="C11" s="41">
        <v>1.0507738612165265</v>
      </c>
      <c r="D11" s="42">
        <v>18582</v>
      </c>
      <c r="E11" s="41">
        <v>1.039494294025509</v>
      </c>
      <c r="F11" s="42">
        <v>50470</v>
      </c>
      <c r="G11" s="41">
        <v>1.0106127352823389</v>
      </c>
      <c r="H11" s="42">
        <v>245706</v>
      </c>
      <c r="I11" s="41">
        <v>1.042301916566978</v>
      </c>
      <c r="J11" s="42">
        <v>9201</v>
      </c>
      <c r="K11" s="41">
        <v>0.9435955286637268</v>
      </c>
      <c r="L11" s="42">
        <v>254907</v>
      </c>
      <c r="M11" s="41">
        <v>1.0383811638185632</v>
      </c>
    </row>
    <row r="12" spans="1:13" ht="13.5" thickTop="1">
      <c r="A12" s="13">
        <v>37987</v>
      </c>
      <c r="B12" s="28">
        <v>13006</v>
      </c>
      <c r="C12" s="21">
        <v>1.0176838810641629</v>
      </c>
      <c r="D12" s="29">
        <v>1549</v>
      </c>
      <c r="E12" s="21">
        <v>1.113587347232207</v>
      </c>
      <c r="F12" s="29">
        <v>3891</v>
      </c>
      <c r="G12" s="21">
        <v>0.9264285714285714</v>
      </c>
      <c r="H12" s="29">
        <v>18446</v>
      </c>
      <c r="I12" s="21">
        <v>1.0040825213651952</v>
      </c>
      <c r="J12" s="29">
        <v>684</v>
      </c>
      <c r="K12" s="21">
        <v>0.7139874739039666</v>
      </c>
      <c r="L12" s="29">
        <v>19130</v>
      </c>
      <c r="M12" s="21">
        <v>0.9897045889595943</v>
      </c>
    </row>
    <row r="13" spans="1:13" ht="12.75">
      <c r="A13" s="14" t="s">
        <v>14</v>
      </c>
      <c r="B13" s="26">
        <v>13443</v>
      </c>
      <c r="C13" s="23">
        <v>0.9978473871733967</v>
      </c>
      <c r="D13" s="27">
        <v>1454</v>
      </c>
      <c r="E13" s="23">
        <v>1.0261115031757233</v>
      </c>
      <c r="F13" s="27">
        <v>3957</v>
      </c>
      <c r="G13" s="23">
        <v>0.998234106962664</v>
      </c>
      <c r="H13" s="27">
        <v>18854</v>
      </c>
      <c r="I13" s="23">
        <v>1.0000530419561873</v>
      </c>
      <c r="J13" s="27">
        <v>703</v>
      </c>
      <c r="K13" s="23">
        <v>1.2758620689655173</v>
      </c>
      <c r="L13" s="27">
        <v>19557</v>
      </c>
      <c r="M13" s="23">
        <v>1.0078849721706864</v>
      </c>
    </row>
    <row r="14" spans="1:13" ht="12.75">
      <c r="A14" s="14" t="s">
        <v>15</v>
      </c>
      <c r="B14" s="26">
        <v>16944</v>
      </c>
      <c r="C14" s="23">
        <v>1.0358867763037232</v>
      </c>
      <c r="D14" s="27">
        <v>1742</v>
      </c>
      <c r="E14" s="23">
        <v>1.0157434402332362</v>
      </c>
      <c r="F14" s="27">
        <v>4561</v>
      </c>
      <c r="G14" s="23">
        <v>1.0084015034269291</v>
      </c>
      <c r="H14" s="27">
        <v>23247</v>
      </c>
      <c r="I14" s="23">
        <v>1.0288559415799956</v>
      </c>
      <c r="J14" s="27">
        <v>743</v>
      </c>
      <c r="K14" s="23">
        <v>1.1172932330827068</v>
      </c>
      <c r="L14" s="27">
        <v>23990</v>
      </c>
      <c r="M14" s="23">
        <v>1.031384350816853</v>
      </c>
    </row>
    <row r="15" spans="1:13" ht="12.75">
      <c r="A15" s="14" t="s">
        <v>16</v>
      </c>
      <c r="B15" s="43">
        <v>43393</v>
      </c>
      <c r="C15" s="23">
        <v>1.0183998685723674</v>
      </c>
      <c r="D15" s="43">
        <v>4745</v>
      </c>
      <c r="E15" s="23">
        <v>1.0490824673889012</v>
      </c>
      <c r="F15" s="43">
        <v>12409</v>
      </c>
      <c r="G15" s="23">
        <v>0.9765483591721099</v>
      </c>
      <c r="H15" s="43">
        <v>60547</v>
      </c>
      <c r="I15" s="23">
        <v>1.0121700463063574</v>
      </c>
      <c r="J15" s="43">
        <v>2130</v>
      </c>
      <c r="K15" s="23">
        <v>0.9797608095676172</v>
      </c>
      <c r="L15" s="43">
        <v>62677</v>
      </c>
      <c r="M15" s="23">
        <v>1.0110335037826852</v>
      </c>
    </row>
    <row r="16" spans="1:13" ht="12.75">
      <c r="A16" s="14" t="s">
        <v>17</v>
      </c>
      <c r="B16" s="26">
        <v>17652</v>
      </c>
      <c r="C16" s="23">
        <v>1.0896968948700536</v>
      </c>
      <c r="D16" s="27">
        <v>1769</v>
      </c>
      <c r="E16" s="23">
        <v>1.0190092165898617</v>
      </c>
      <c r="F16" s="27">
        <v>4342</v>
      </c>
      <c r="G16" s="23">
        <v>0.9720170136556974</v>
      </c>
      <c r="H16" s="27">
        <v>23763</v>
      </c>
      <c r="I16" s="23">
        <v>1.0607535041514151</v>
      </c>
      <c r="J16" s="27">
        <v>581</v>
      </c>
      <c r="K16" s="23">
        <v>0.6419889502762431</v>
      </c>
      <c r="L16" s="27">
        <v>24344</v>
      </c>
      <c r="M16" s="23">
        <v>1.0444930707512765</v>
      </c>
    </row>
    <row r="17" spans="1:13" ht="12.75">
      <c r="A17" s="14" t="s">
        <v>18</v>
      </c>
      <c r="B17" s="26">
        <v>14123</v>
      </c>
      <c r="C17" s="23">
        <v>1.019932115259623</v>
      </c>
      <c r="D17" s="27">
        <v>1467</v>
      </c>
      <c r="E17" s="23">
        <v>0.9945762711864407</v>
      </c>
      <c r="F17" s="27">
        <v>4107</v>
      </c>
      <c r="G17" s="23">
        <v>1.0017073170731707</v>
      </c>
      <c r="H17" s="27">
        <v>19697</v>
      </c>
      <c r="I17" s="23">
        <v>1.0141592009061888</v>
      </c>
      <c r="J17" s="27">
        <v>572</v>
      </c>
      <c r="K17" s="23">
        <v>0.6883273164861613</v>
      </c>
      <c r="L17" s="27">
        <v>20269</v>
      </c>
      <c r="M17" s="23">
        <v>1.0007900064188022</v>
      </c>
    </row>
    <row r="18" spans="1:13" ht="12.75">
      <c r="A18" s="14" t="s">
        <v>19</v>
      </c>
      <c r="B18" s="26">
        <v>14811</v>
      </c>
      <c r="C18" s="23">
        <v>1.1103530999325286</v>
      </c>
      <c r="D18" s="27">
        <v>1529</v>
      </c>
      <c r="E18" s="23">
        <v>1.1376488095238095</v>
      </c>
      <c r="F18" s="27">
        <v>4332</v>
      </c>
      <c r="G18" s="23">
        <v>1.0659448818897639</v>
      </c>
      <c r="H18" s="27">
        <v>20672</v>
      </c>
      <c r="I18" s="23">
        <v>1.1026830959620206</v>
      </c>
      <c r="J18" s="27">
        <v>580</v>
      </c>
      <c r="K18" s="23">
        <v>0.667433831990794</v>
      </c>
      <c r="L18" s="27">
        <v>21252</v>
      </c>
      <c r="M18" s="23">
        <v>1.0834013050570963</v>
      </c>
    </row>
    <row r="19" spans="1:13" ht="12.75">
      <c r="A19" s="14" t="s">
        <v>20</v>
      </c>
      <c r="B19" s="43">
        <v>46586</v>
      </c>
      <c r="C19" s="23">
        <v>1.0737812608044255</v>
      </c>
      <c r="D19" s="43">
        <v>4765</v>
      </c>
      <c r="E19" s="23">
        <v>1.0461031833150385</v>
      </c>
      <c r="F19" s="43">
        <v>12781</v>
      </c>
      <c r="G19" s="23">
        <v>1.0118755442957803</v>
      </c>
      <c r="H19" s="43">
        <v>64132</v>
      </c>
      <c r="I19" s="23">
        <v>1.0587905103102144</v>
      </c>
      <c r="J19" s="43">
        <v>1733</v>
      </c>
      <c r="K19" s="23">
        <v>0.6652591170825336</v>
      </c>
      <c r="L19" s="43">
        <v>65865</v>
      </c>
      <c r="M19" s="23">
        <v>1.0425636317588958</v>
      </c>
    </row>
    <row r="20" spans="1:13" ht="12.75">
      <c r="A20" s="14" t="s">
        <v>21</v>
      </c>
      <c r="B20" s="26">
        <v>89979</v>
      </c>
      <c r="C20" s="23">
        <v>1.0463404423564435</v>
      </c>
      <c r="D20" s="26">
        <v>9510</v>
      </c>
      <c r="E20" s="23">
        <v>1.047587574355585</v>
      </c>
      <c r="F20" s="26">
        <v>25190</v>
      </c>
      <c r="G20" s="23">
        <v>0.9949443083971877</v>
      </c>
      <c r="H20" s="26">
        <v>124679</v>
      </c>
      <c r="I20" s="23">
        <v>1.0356258825483844</v>
      </c>
      <c r="J20" s="26">
        <v>3863</v>
      </c>
      <c r="K20" s="23">
        <v>0.8083281021134129</v>
      </c>
      <c r="L20" s="26">
        <v>128542</v>
      </c>
      <c r="M20" s="23">
        <v>1.0269475668895653</v>
      </c>
    </row>
    <row r="21" spans="1:13" ht="12.75">
      <c r="A21" s="14" t="s">
        <v>22</v>
      </c>
      <c r="B21" s="26">
        <v>15220</v>
      </c>
      <c r="C21" s="23">
        <v>1.0332654446707399</v>
      </c>
      <c r="D21" s="27">
        <v>1580</v>
      </c>
      <c r="E21" s="23">
        <v>1.0154241645244215</v>
      </c>
      <c r="F21" s="27">
        <v>4500</v>
      </c>
      <c r="G21" s="23">
        <v>1.1233150274588117</v>
      </c>
      <c r="H21" s="27">
        <v>21300</v>
      </c>
      <c r="I21" s="23">
        <v>1.0496747486694264</v>
      </c>
      <c r="J21" s="27">
        <v>529</v>
      </c>
      <c r="K21" s="23">
        <v>0.6756066411238825</v>
      </c>
      <c r="L21" s="27">
        <v>21829</v>
      </c>
      <c r="M21" s="23">
        <v>1.0357769869513642</v>
      </c>
    </row>
    <row r="22" spans="1:13" ht="12.75">
      <c r="A22" s="14" t="s">
        <v>23</v>
      </c>
      <c r="B22" s="26">
        <v>13472</v>
      </c>
      <c r="C22" s="23">
        <v>1.0023809523809524</v>
      </c>
      <c r="D22" s="27">
        <v>1448</v>
      </c>
      <c r="E22" s="23">
        <v>1.0313390313390314</v>
      </c>
      <c r="F22" s="27">
        <v>4178</v>
      </c>
      <c r="G22" s="23">
        <v>1.1328633405639914</v>
      </c>
      <c r="H22" s="27">
        <v>19098</v>
      </c>
      <c r="I22" s="23">
        <v>1.0305417655946472</v>
      </c>
      <c r="J22" s="27">
        <v>644</v>
      </c>
      <c r="K22" s="23">
        <v>0.8702702702702703</v>
      </c>
      <c r="L22" s="27">
        <v>19742</v>
      </c>
      <c r="M22" s="23">
        <v>1.0243877127438772</v>
      </c>
    </row>
    <row r="23" spans="1:13" ht="12.75">
      <c r="A23" s="14" t="s">
        <v>24</v>
      </c>
      <c r="B23" s="26">
        <v>15669</v>
      </c>
      <c r="C23" s="23">
        <v>1.024385460251046</v>
      </c>
      <c r="D23" s="27">
        <v>1679</v>
      </c>
      <c r="E23" s="23">
        <v>1.0364197530864196</v>
      </c>
      <c r="F23" s="27">
        <v>4218</v>
      </c>
      <c r="G23" s="23">
        <v>0.9894440534834623</v>
      </c>
      <c r="H23" s="27">
        <v>21566</v>
      </c>
      <c r="I23" s="23">
        <v>1.0182728174134756</v>
      </c>
      <c r="J23" s="27">
        <v>579</v>
      </c>
      <c r="K23" s="23">
        <v>0.75390625</v>
      </c>
      <c r="L23" s="27">
        <v>22145</v>
      </c>
      <c r="M23" s="23">
        <v>1.009021734177792</v>
      </c>
    </row>
    <row r="24" spans="1:13" ht="12.75">
      <c r="A24" s="14" t="s">
        <v>25</v>
      </c>
      <c r="B24" s="26">
        <v>44361</v>
      </c>
      <c r="C24" s="23">
        <v>1.0205908066074634</v>
      </c>
      <c r="D24" s="26">
        <v>4707</v>
      </c>
      <c r="E24" s="23">
        <v>1.0277292576419215</v>
      </c>
      <c r="F24" s="26">
        <v>12896</v>
      </c>
      <c r="G24" s="23">
        <v>1.0785314041983776</v>
      </c>
      <c r="H24" s="26">
        <v>61964</v>
      </c>
      <c r="I24" s="23">
        <v>1.032681699248371</v>
      </c>
      <c r="J24" s="26">
        <v>1752</v>
      </c>
      <c r="K24" s="23">
        <v>0.7647315582714972</v>
      </c>
      <c r="L24" s="26">
        <v>63716</v>
      </c>
      <c r="M24" s="23">
        <v>1.0228272385783543</v>
      </c>
    </row>
    <row r="25" spans="1:13" ht="12.75">
      <c r="A25" s="14" t="s">
        <v>26</v>
      </c>
      <c r="B25" s="26">
        <v>17195</v>
      </c>
      <c r="C25" s="23">
        <v>1.0107571126263815</v>
      </c>
      <c r="D25" s="27">
        <v>1806</v>
      </c>
      <c r="E25" s="23">
        <v>1.024971623155505</v>
      </c>
      <c r="F25" s="27">
        <v>4606</v>
      </c>
      <c r="G25" s="23">
        <v>0.9762611275964391</v>
      </c>
      <c r="H25" s="27">
        <v>23606</v>
      </c>
      <c r="I25" s="23">
        <v>1.0048527158181508</v>
      </c>
      <c r="J25" s="27">
        <v>582</v>
      </c>
      <c r="K25" s="23">
        <v>0.917981072555205</v>
      </c>
      <c r="L25" s="27">
        <v>24188</v>
      </c>
      <c r="M25" s="23">
        <v>1.0025698416645943</v>
      </c>
    </row>
    <row r="26" spans="1:13" ht="12.75">
      <c r="A26" s="14" t="s">
        <v>27</v>
      </c>
      <c r="B26" s="26">
        <v>17618</v>
      </c>
      <c r="C26" s="23">
        <v>1.1204528109895702</v>
      </c>
      <c r="D26" s="27">
        <v>1701</v>
      </c>
      <c r="E26" s="23">
        <v>1.0353012781497262</v>
      </c>
      <c r="F26" s="27">
        <v>4764</v>
      </c>
      <c r="G26" s="23">
        <v>1.0916590284142988</v>
      </c>
      <c r="H26" s="27">
        <v>24083</v>
      </c>
      <c r="I26" s="23">
        <v>1.1082324789471263</v>
      </c>
      <c r="J26" s="27">
        <v>680</v>
      </c>
      <c r="K26" s="23">
        <v>0.9006622516556292</v>
      </c>
      <c r="L26" s="27">
        <v>24763</v>
      </c>
      <c r="M26" s="23">
        <v>1.1012630080939252</v>
      </c>
    </row>
    <row r="27" spans="1:13" ht="12.75">
      <c r="A27" s="14" t="s">
        <v>28</v>
      </c>
      <c r="B27" s="10">
        <v>15207</v>
      </c>
      <c r="C27" s="23">
        <v>1.0518052289389956</v>
      </c>
      <c r="D27" s="11">
        <v>1424</v>
      </c>
      <c r="E27" s="23">
        <v>0.9374588545095458</v>
      </c>
      <c r="F27" s="10">
        <v>4185</v>
      </c>
      <c r="G27" s="23">
        <v>1.0175054704595186</v>
      </c>
      <c r="H27" s="11">
        <v>20816</v>
      </c>
      <c r="I27" s="23">
        <v>1.036137381781981</v>
      </c>
      <c r="J27" s="11">
        <v>455</v>
      </c>
      <c r="K27" s="23">
        <v>0.6132075471698113</v>
      </c>
      <c r="L27" s="11">
        <v>21271</v>
      </c>
      <c r="M27" s="23">
        <v>1.0210733486943164</v>
      </c>
    </row>
    <row r="28" spans="1:13" ht="12.75">
      <c r="A28" s="14" t="s">
        <v>29</v>
      </c>
      <c r="B28" s="10">
        <v>50020</v>
      </c>
      <c r="C28" s="23">
        <v>1.0598804932830443</v>
      </c>
      <c r="D28" s="10">
        <v>4931</v>
      </c>
      <c r="E28" s="23">
        <v>1.001421608448416</v>
      </c>
      <c r="F28" s="10">
        <v>13555</v>
      </c>
      <c r="G28" s="23">
        <v>1.0272830617658204</v>
      </c>
      <c r="H28" s="10">
        <v>68505</v>
      </c>
      <c r="I28" s="23">
        <v>1.048872353130311</v>
      </c>
      <c r="J28" s="10">
        <v>1717</v>
      </c>
      <c r="K28" s="23">
        <v>0.8057250117315814</v>
      </c>
      <c r="L28" s="10">
        <v>70222</v>
      </c>
      <c r="M28" s="23">
        <v>1.0411897277741533</v>
      </c>
    </row>
    <row r="29" spans="1:13" ht="13.5" thickBot="1">
      <c r="A29" s="15" t="s">
        <v>30</v>
      </c>
      <c r="B29" s="16">
        <v>94381</v>
      </c>
      <c r="C29" s="31">
        <v>1.0410434590778734</v>
      </c>
      <c r="D29" s="16">
        <v>9638</v>
      </c>
      <c r="E29" s="31">
        <v>1.0140993265993266</v>
      </c>
      <c r="F29" s="16">
        <v>26451</v>
      </c>
      <c r="G29" s="31">
        <v>1.0516459923664123</v>
      </c>
      <c r="H29" s="16">
        <v>130469</v>
      </c>
      <c r="I29" s="31">
        <v>1.0411200485173482</v>
      </c>
      <c r="J29" s="16">
        <v>3469</v>
      </c>
      <c r="K29" s="31">
        <v>0.784486657620986</v>
      </c>
      <c r="L29" s="16">
        <v>133938</v>
      </c>
      <c r="M29" s="31">
        <v>1.0323729362253156</v>
      </c>
    </row>
    <row r="30" spans="1:13" ht="13.5" thickBot="1" thickTop="1">
      <c r="A30" s="18" t="s">
        <v>78</v>
      </c>
      <c r="B30" s="44">
        <v>184360</v>
      </c>
      <c r="C30" s="45">
        <v>1.043621995539303</v>
      </c>
      <c r="D30" s="44">
        <v>19148</v>
      </c>
      <c r="E30" s="45">
        <v>1.0304595845441826</v>
      </c>
      <c r="F30" s="44">
        <v>51641</v>
      </c>
      <c r="G30" s="45">
        <v>1.0232019021200713</v>
      </c>
      <c r="H30" s="44">
        <v>255148</v>
      </c>
      <c r="I30" s="45">
        <v>1.0384280400153028</v>
      </c>
      <c r="J30" s="44">
        <v>7332</v>
      </c>
      <c r="K30" s="45">
        <v>0.7968699054450603</v>
      </c>
      <c r="L30" s="44">
        <v>262480</v>
      </c>
      <c r="M30" s="45">
        <v>1.0297088742168712</v>
      </c>
    </row>
    <row r="31" ht="12.75">
      <c r="M31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B11" sqref="B11"/>
    </sheetView>
  </sheetViews>
  <sheetFormatPr defaultColWidth="9.00390625" defaultRowHeight="13.5"/>
  <cols>
    <col min="1" max="1" width="10.25390625" style="0" bestFit="1" customWidth="1"/>
  </cols>
  <sheetData>
    <row r="1" spans="1:13" ht="12.75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8" t="s">
        <v>9</v>
      </c>
      <c r="B4" s="24">
        <v>140885</v>
      </c>
      <c r="C4" s="22">
        <v>1.0665349442829457</v>
      </c>
      <c r="D4" s="25">
        <v>17831</v>
      </c>
      <c r="E4" s="22">
        <v>1.1800013235391438</v>
      </c>
      <c r="F4" s="25">
        <v>48639</v>
      </c>
      <c r="G4" s="22">
        <v>1.0052080104160208</v>
      </c>
      <c r="H4" s="25">
        <v>207355</v>
      </c>
      <c r="I4" s="22">
        <v>1.0601296563289262</v>
      </c>
      <c r="J4" s="25">
        <v>10636</v>
      </c>
      <c r="K4" s="22">
        <v>0.9314300726858744</v>
      </c>
      <c r="L4" s="25">
        <v>217991</v>
      </c>
      <c r="M4" s="22">
        <v>1.053030486008125</v>
      </c>
    </row>
    <row r="5" spans="1:13" ht="12.75">
      <c r="A5" s="9" t="s">
        <v>10</v>
      </c>
      <c r="B5" s="26">
        <v>144454</v>
      </c>
      <c r="C5" s="23">
        <v>1.0253327181743976</v>
      </c>
      <c r="D5" s="27">
        <v>18059</v>
      </c>
      <c r="E5" s="23">
        <v>1.0127867197577254</v>
      </c>
      <c r="F5" s="27">
        <v>52553</v>
      </c>
      <c r="G5" s="23">
        <v>1.0804704044079854</v>
      </c>
      <c r="H5" s="27">
        <v>215066</v>
      </c>
      <c r="I5" s="23">
        <v>1.0371874321815244</v>
      </c>
      <c r="J5" s="27">
        <v>10327</v>
      </c>
      <c r="K5" s="23">
        <v>0.9709477247085371</v>
      </c>
      <c r="L5" s="27">
        <v>225393</v>
      </c>
      <c r="M5" s="23">
        <v>1.0339555302741856</v>
      </c>
    </row>
    <row r="6" spans="1:13" ht="12.75">
      <c r="A6" s="9" t="s">
        <v>11</v>
      </c>
      <c r="B6" s="26">
        <v>148022</v>
      </c>
      <c r="C6" s="23">
        <v>1.0246999044678582</v>
      </c>
      <c r="D6" s="27">
        <v>18335</v>
      </c>
      <c r="E6" s="23">
        <v>1.0152832382745445</v>
      </c>
      <c r="F6" s="27">
        <v>51730</v>
      </c>
      <c r="G6" s="23">
        <v>0.9843396190512435</v>
      </c>
      <c r="H6" s="27">
        <v>218087</v>
      </c>
      <c r="I6" s="23">
        <v>1.0140468507341933</v>
      </c>
      <c r="J6" s="27">
        <v>9418</v>
      </c>
      <c r="K6" s="23">
        <v>0.9119783092863368</v>
      </c>
      <c r="L6" s="27">
        <v>227505</v>
      </c>
      <c r="M6" s="23">
        <v>1.0093702998762162</v>
      </c>
    </row>
    <row r="7" spans="1:13" ht="12.75">
      <c r="A7" s="9" t="s">
        <v>12</v>
      </c>
      <c r="B7" s="26">
        <v>157199</v>
      </c>
      <c r="C7" s="23">
        <v>1.0619975409060816</v>
      </c>
      <c r="D7" s="27">
        <v>19222</v>
      </c>
      <c r="E7" s="23">
        <v>1.0483774202345242</v>
      </c>
      <c r="F7" s="27">
        <v>51856</v>
      </c>
      <c r="G7" s="23">
        <v>1.0024357239512856</v>
      </c>
      <c r="H7" s="27">
        <v>228277</v>
      </c>
      <c r="I7" s="23">
        <v>1.046724472343606</v>
      </c>
      <c r="J7" s="27">
        <v>8744</v>
      </c>
      <c r="K7" s="23">
        <v>0.9284349118708856</v>
      </c>
      <c r="L7" s="27">
        <v>237021</v>
      </c>
      <c r="M7" s="23">
        <v>1.0418276521395133</v>
      </c>
    </row>
    <row r="8" spans="1:13" ht="12.75">
      <c r="A8" s="12" t="s">
        <v>13</v>
      </c>
      <c r="B8" s="26">
        <v>164870</v>
      </c>
      <c r="C8" s="23">
        <v>1.048798020343641</v>
      </c>
      <c r="D8" s="27">
        <v>18373</v>
      </c>
      <c r="E8" s="23">
        <v>0.9558318593278535</v>
      </c>
      <c r="F8" s="27">
        <v>50248</v>
      </c>
      <c r="G8" s="23">
        <v>0.9689910521443998</v>
      </c>
      <c r="H8" s="27">
        <v>233491</v>
      </c>
      <c r="I8" s="23">
        <v>1.0228406716401566</v>
      </c>
      <c r="J8" s="27">
        <v>8597</v>
      </c>
      <c r="K8" s="23">
        <v>0.983188472095151</v>
      </c>
      <c r="L8" s="27">
        <v>242088</v>
      </c>
      <c r="M8" s="23">
        <v>1.0213778525953396</v>
      </c>
    </row>
    <row r="9" spans="1:13" ht="12.75">
      <c r="A9" s="12" t="s">
        <v>36</v>
      </c>
      <c r="B9" s="26">
        <v>164560</v>
      </c>
      <c r="C9" s="23">
        <v>0.9981197306969127</v>
      </c>
      <c r="D9" s="27">
        <v>17299</v>
      </c>
      <c r="E9" s="23">
        <v>0.9415446579219506</v>
      </c>
      <c r="F9" s="27">
        <v>49588</v>
      </c>
      <c r="G9" s="23">
        <v>0.9868651488616462</v>
      </c>
      <c r="H9" s="27">
        <v>231377</v>
      </c>
      <c r="I9" s="23">
        <v>0.9909461178375184</v>
      </c>
      <c r="J9" s="27">
        <v>7183</v>
      </c>
      <c r="K9" s="23">
        <v>0.8355240200069792</v>
      </c>
      <c r="L9" s="27">
        <v>238560</v>
      </c>
      <c r="M9" s="23">
        <v>0.9854267869535045</v>
      </c>
    </row>
    <row r="10" spans="1:13" ht="13.5" thickBot="1">
      <c r="A10" s="12" t="s">
        <v>37</v>
      </c>
      <c r="B10" s="40">
        <v>168118</v>
      </c>
      <c r="C10" s="41">
        <v>1.0216212931453572</v>
      </c>
      <c r="D10" s="42">
        <v>17876</v>
      </c>
      <c r="E10" s="41">
        <v>1.0333545291635355</v>
      </c>
      <c r="F10" s="42">
        <v>49940</v>
      </c>
      <c r="G10" s="41">
        <v>1.0070984915705412</v>
      </c>
      <c r="H10" s="42">
        <v>235734</v>
      </c>
      <c r="I10" s="41">
        <v>1.0188307394425549</v>
      </c>
      <c r="J10" s="42">
        <v>9751</v>
      </c>
      <c r="K10" s="41">
        <v>1.3575107893637757</v>
      </c>
      <c r="L10" s="42">
        <v>245485</v>
      </c>
      <c r="M10" s="41">
        <v>1.0290283366867874</v>
      </c>
    </row>
    <row r="11" spans="1:13" ht="13.5" thickTop="1">
      <c r="A11" s="13">
        <v>37257</v>
      </c>
      <c r="B11" s="28">
        <v>12780</v>
      </c>
      <c r="C11" s="21">
        <v>1.099544007571195</v>
      </c>
      <c r="D11" s="29">
        <v>1391</v>
      </c>
      <c r="E11" s="21">
        <v>1.08671875</v>
      </c>
      <c r="F11" s="29">
        <v>4200</v>
      </c>
      <c r="G11" s="21">
        <v>1.1064499213424226</v>
      </c>
      <c r="H11" s="29">
        <v>18371</v>
      </c>
      <c r="I11" s="21">
        <v>1.0989411975832983</v>
      </c>
      <c r="J11" s="29">
        <v>958</v>
      </c>
      <c r="K11" s="21">
        <v>1.897029702970297</v>
      </c>
      <c r="L11" s="29">
        <v>19329</v>
      </c>
      <c r="M11" s="21">
        <v>1.1223435141098594</v>
      </c>
    </row>
    <row r="12" spans="1:13" ht="12.75">
      <c r="A12" s="14" t="s">
        <v>14</v>
      </c>
      <c r="B12" s="26">
        <v>13472</v>
      </c>
      <c r="C12" s="23">
        <v>1.0933290050316506</v>
      </c>
      <c r="D12" s="27">
        <v>1417</v>
      </c>
      <c r="E12" s="23">
        <v>1.0833333333333333</v>
      </c>
      <c r="F12" s="27">
        <v>3964</v>
      </c>
      <c r="G12" s="23">
        <v>1.0486772486772487</v>
      </c>
      <c r="H12" s="27">
        <v>18853</v>
      </c>
      <c r="I12" s="23">
        <v>1.0828834003446295</v>
      </c>
      <c r="J12" s="27">
        <v>551</v>
      </c>
      <c r="K12" s="23">
        <v>0.9003267973856209</v>
      </c>
      <c r="L12" s="27">
        <v>19404</v>
      </c>
      <c r="M12" s="23">
        <v>1.0766840528243258</v>
      </c>
    </row>
    <row r="13" spans="1:13" ht="12.75">
      <c r="A13" s="14" t="s">
        <v>15</v>
      </c>
      <c r="B13" s="26">
        <v>16357</v>
      </c>
      <c r="C13" s="23">
        <v>1.1452877748214536</v>
      </c>
      <c r="D13" s="27">
        <v>1715</v>
      </c>
      <c r="E13" s="23">
        <v>1.144859813084112</v>
      </c>
      <c r="F13" s="27">
        <v>4523</v>
      </c>
      <c r="G13" s="23">
        <v>1.0720549893339655</v>
      </c>
      <c r="H13" s="27">
        <v>22595</v>
      </c>
      <c r="I13" s="23">
        <v>1.1298064903245162</v>
      </c>
      <c r="J13" s="27">
        <v>665</v>
      </c>
      <c r="K13" s="23">
        <v>0.8220024721878862</v>
      </c>
      <c r="L13" s="27">
        <v>23260</v>
      </c>
      <c r="M13" s="23">
        <v>1.117839292579777</v>
      </c>
    </row>
    <row r="14" spans="1:13" ht="12.75">
      <c r="A14" s="14" t="s">
        <v>16</v>
      </c>
      <c r="B14" s="43">
        <v>42609</v>
      </c>
      <c r="C14" s="23">
        <v>1.1146310199597143</v>
      </c>
      <c r="D14" s="43">
        <v>4523</v>
      </c>
      <c r="E14" s="23">
        <v>1.1069505628976994</v>
      </c>
      <c r="F14" s="43">
        <v>12707</v>
      </c>
      <c r="G14" s="23">
        <v>1.0756793363243884</v>
      </c>
      <c r="H14" s="43">
        <v>59819</v>
      </c>
      <c r="I14" s="23">
        <v>1.1051805047481802</v>
      </c>
      <c r="J14" s="43">
        <v>2174</v>
      </c>
      <c r="K14" s="23">
        <v>1.1287642782969887</v>
      </c>
      <c r="L14" s="43">
        <v>61993</v>
      </c>
      <c r="M14" s="23">
        <v>1.105990865624777</v>
      </c>
    </row>
    <row r="15" spans="1:13" ht="12.75">
      <c r="A15" s="14" t="s">
        <v>17</v>
      </c>
      <c r="B15" s="26">
        <v>16199</v>
      </c>
      <c r="C15" s="23">
        <v>1.060421576328882</v>
      </c>
      <c r="D15" s="27">
        <v>1736</v>
      </c>
      <c r="E15" s="23">
        <v>1.12</v>
      </c>
      <c r="F15" s="27">
        <v>4467</v>
      </c>
      <c r="G15" s="23">
        <v>1.0152272727272726</v>
      </c>
      <c r="H15" s="27">
        <v>22402</v>
      </c>
      <c r="I15" s="23">
        <v>1.05540375011778</v>
      </c>
      <c r="J15" s="27">
        <v>905</v>
      </c>
      <c r="K15" s="23">
        <v>0.8872549019607843</v>
      </c>
      <c r="L15" s="27">
        <v>23307</v>
      </c>
      <c r="M15" s="23">
        <v>1.0476939674548233</v>
      </c>
    </row>
    <row r="16" spans="1:13" ht="12.75">
      <c r="A16" s="14" t="s">
        <v>18</v>
      </c>
      <c r="B16" s="26">
        <v>13847</v>
      </c>
      <c r="C16" s="23">
        <v>0.9906281299184433</v>
      </c>
      <c r="D16" s="27">
        <v>1475</v>
      </c>
      <c r="E16" s="23">
        <v>0.9110562075355157</v>
      </c>
      <c r="F16" s="27">
        <v>4100</v>
      </c>
      <c r="G16" s="23">
        <v>0.9936984973339796</v>
      </c>
      <c r="H16" s="27">
        <v>19422</v>
      </c>
      <c r="I16" s="23">
        <v>0.9948266147620755</v>
      </c>
      <c r="J16" s="27">
        <v>831</v>
      </c>
      <c r="K16" s="23">
        <v>0.725764192139738</v>
      </c>
      <c r="L16" s="27">
        <v>20253</v>
      </c>
      <c r="M16" s="23">
        <v>0.979920650280627</v>
      </c>
    </row>
    <row r="17" spans="1:13" ht="12.75">
      <c r="A17" s="14" t="s">
        <v>19</v>
      </c>
      <c r="B17" s="26">
        <v>13339</v>
      </c>
      <c r="C17" s="23">
        <v>0.9809530813354905</v>
      </c>
      <c r="D17" s="27">
        <v>1344</v>
      </c>
      <c r="E17" s="23">
        <v>0.9105691056910569</v>
      </c>
      <c r="F17" s="27">
        <v>4064</v>
      </c>
      <c r="G17" s="23">
        <v>0.9783341357727492</v>
      </c>
      <c r="H17" s="27">
        <v>18747</v>
      </c>
      <c r="I17" s="23">
        <v>0.9749843977532765</v>
      </c>
      <c r="J17" s="27">
        <v>869</v>
      </c>
      <c r="K17" s="23">
        <v>0.8603960396039604</v>
      </c>
      <c r="L17" s="27">
        <v>19616</v>
      </c>
      <c r="M17" s="23">
        <v>0.9692657377211187</v>
      </c>
    </row>
    <row r="18" spans="1:13" ht="12.75">
      <c r="A18" s="14" t="s">
        <v>20</v>
      </c>
      <c r="B18" s="43">
        <v>43385</v>
      </c>
      <c r="C18" s="23">
        <v>1.012438159245776</v>
      </c>
      <c r="D18" s="43">
        <v>4555</v>
      </c>
      <c r="E18" s="23">
        <v>0.9806243272335845</v>
      </c>
      <c r="F18" s="43">
        <v>12631</v>
      </c>
      <c r="G18" s="23">
        <v>0.9961356466876972</v>
      </c>
      <c r="H18" s="43">
        <v>60571</v>
      </c>
      <c r="I18" s="23">
        <v>1.009903796455308</v>
      </c>
      <c r="J18" s="43">
        <v>2605</v>
      </c>
      <c r="K18" s="23">
        <v>0.8204724409448819</v>
      </c>
      <c r="L18" s="43">
        <v>63176</v>
      </c>
      <c r="M18" s="23">
        <v>1.0003800354699772</v>
      </c>
    </row>
    <row r="19" spans="1:13" ht="12.75">
      <c r="A19" s="14" t="s">
        <v>21</v>
      </c>
      <c r="B19" s="26">
        <v>85994</v>
      </c>
      <c r="C19" s="23">
        <v>1.0606198892438239</v>
      </c>
      <c r="D19" s="26">
        <v>9078</v>
      </c>
      <c r="E19" s="23">
        <v>1.0397434429045929</v>
      </c>
      <c r="F19" s="26">
        <v>25318</v>
      </c>
      <c r="G19" s="23">
        <v>1.033683093128649</v>
      </c>
      <c r="H19" s="26">
        <v>120390</v>
      </c>
      <c r="I19" s="23">
        <v>1.0550993400699369</v>
      </c>
      <c r="J19" s="26">
        <v>4779</v>
      </c>
      <c r="K19" s="23">
        <v>0.936875122524995</v>
      </c>
      <c r="L19" s="26">
        <v>125169</v>
      </c>
      <c r="M19" s="23">
        <v>1.0500402671051308</v>
      </c>
    </row>
    <row r="20" spans="1:13" ht="12.75">
      <c r="A20" s="14" t="s">
        <v>22</v>
      </c>
      <c r="B20" s="26">
        <v>14730</v>
      </c>
      <c r="C20" s="23">
        <v>1.0286312849162011</v>
      </c>
      <c r="D20" s="27">
        <v>1556</v>
      </c>
      <c r="E20" s="23">
        <v>1.0345744680851063</v>
      </c>
      <c r="F20" s="27">
        <v>4006</v>
      </c>
      <c r="G20" s="23">
        <v>0.8992143658810325</v>
      </c>
      <c r="H20" s="27">
        <v>20292</v>
      </c>
      <c r="I20" s="23">
        <v>1.0006410572513438</v>
      </c>
      <c r="J20" s="27">
        <v>783</v>
      </c>
      <c r="K20" s="23">
        <v>0.8164754953076121</v>
      </c>
      <c r="L20" s="27">
        <v>21075</v>
      </c>
      <c r="M20" s="23">
        <v>0.9923250776909314</v>
      </c>
    </row>
    <row r="21" spans="1:13" ht="12.75">
      <c r="A21" s="14" t="s">
        <v>23</v>
      </c>
      <c r="B21" s="26">
        <v>13440</v>
      </c>
      <c r="C21" s="23">
        <v>1.0151824155903013</v>
      </c>
      <c r="D21" s="27">
        <v>1404</v>
      </c>
      <c r="E21" s="23">
        <v>1.0255661066471877</v>
      </c>
      <c r="F21" s="27">
        <v>3688</v>
      </c>
      <c r="G21" s="23">
        <v>0.9609171443460135</v>
      </c>
      <c r="H21" s="27">
        <v>18532</v>
      </c>
      <c r="I21" s="23">
        <v>1.0046622573999784</v>
      </c>
      <c r="J21" s="27">
        <v>740</v>
      </c>
      <c r="K21" s="23">
        <v>0.9390862944162437</v>
      </c>
      <c r="L21" s="27">
        <v>19272</v>
      </c>
      <c r="M21" s="23">
        <v>1.0019756680877612</v>
      </c>
    </row>
    <row r="22" spans="1:13" ht="12.75">
      <c r="A22" s="14" t="s">
        <v>24</v>
      </c>
      <c r="B22" s="26">
        <v>15296</v>
      </c>
      <c r="C22" s="23">
        <v>1.077334835892379</v>
      </c>
      <c r="D22" s="27">
        <v>1620</v>
      </c>
      <c r="E22" s="23">
        <v>1.081441922563418</v>
      </c>
      <c r="F22" s="27">
        <v>4263</v>
      </c>
      <c r="G22" s="23">
        <v>1.0392491467576792</v>
      </c>
      <c r="H22" s="27">
        <v>21179</v>
      </c>
      <c r="I22" s="23">
        <v>1.0697545206586523</v>
      </c>
      <c r="J22" s="27">
        <v>768</v>
      </c>
      <c r="K22" s="23">
        <v>0.8561872909698997</v>
      </c>
      <c r="L22" s="27">
        <v>21947</v>
      </c>
      <c r="M22" s="23">
        <v>1.0604977047596038</v>
      </c>
    </row>
    <row r="23" spans="1:13" ht="12.75">
      <c r="A23" s="14" t="s">
        <v>25</v>
      </c>
      <c r="B23" s="26">
        <v>43466</v>
      </c>
      <c r="C23" s="23">
        <v>1.0409272696793352</v>
      </c>
      <c r="D23" s="26">
        <v>4580</v>
      </c>
      <c r="E23" s="23">
        <v>1.0478151452756805</v>
      </c>
      <c r="F23" s="26">
        <v>11957</v>
      </c>
      <c r="G23" s="23">
        <v>0.9646631706333199</v>
      </c>
      <c r="H23" s="26">
        <v>60003</v>
      </c>
      <c r="I23" s="23">
        <v>1.0252892025357552</v>
      </c>
      <c r="J23" s="26">
        <v>2291</v>
      </c>
      <c r="K23" s="23">
        <v>0.8664901664145235</v>
      </c>
      <c r="L23" s="26">
        <v>62294</v>
      </c>
      <c r="M23" s="23">
        <v>1.0184249677113477</v>
      </c>
    </row>
    <row r="24" spans="1:13" ht="12.75">
      <c r="A24" s="14" t="s">
        <v>26</v>
      </c>
      <c r="B24" s="26">
        <v>17012</v>
      </c>
      <c r="C24" s="23">
        <v>1.0898142216527866</v>
      </c>
      <c r="D24" s="27">
        <v>1762</v>
      </c>
      <c r="E24" s="23">
        <v>1.0155619596541787</v>
      </c>
      <c r="F24" s="27">
        <v>4718</v>
      </c>
      <c r="G24" s="23">
        <v>1.0477459471463468</v>
      </c>
      <c r="H24" s="27">
        <v>23492</v>
      </c>
      <c r="I24" s="23">
        <v>1.0752471622116442</v>
      </c>
      <c r="J24" s="27">
        <v>634</v>
      </c>
      <c r="K24" s="23">
        <v>0.8649386084583902</v>
      </c>
      <c r="L24" s="27">
        <v>24126</v>
      </c>
      <c r="M24" s="23">
        <v>1.0684203533944467</v>
      </c>
    </row>
    <row r="25" spans="1:13" ht="12.75">
      <c r="A25" s="14" t="s">
        <v>27</v>
      </c>
      <c r="B25" s="26">
        <v>15724</v>
      </c>
      <c r="C25" s="23">
        <v>0.9844111938896889</v>
      </c>
      <c r="D25" s="27">
        <v>1643</v>
      </c>
      <c r="E25" s="23">
        <v>0.9897590361445783</v>
      </c>
      <c r="F25" s="27">
        <v>4364</v>
      </c>
      <c r="G25" s="23">
        <v>0.975195530726257</v>
      </c>
      <c r="H25" s="27">
        <v>21731</v>
      </c>
      <c r="I25" s="23">
        <v>0.9829473493757915</v>
      </c>
      <c r="J25" s="27">
        <v>755</v>
      </c>
      <c r="K25" s="23">
        <v>1.27318718381113</v>
      </c>
      <c r="L25" s="27">
        <v>22486</v>
      </c>
      <c r="M25" s="23">
        <v>0.9905290515836307</v>
      </c>
    </row>
    <row r="26" spans="1:13" ht="12.75">
      <c r="A26" s="14" t="s">
        <v>28</v>
      </c>
      <c r="B26" s="10">
        <v>14458</v>
      </c>
      <c r="C26" s="23">
        <v>1.0554055040513906</v>
      </c>
      <c r="D26" s="11">
        <v>1519</v>
      </c>
      <c r="E26" s="23">
        <v>1.101522842639594</v>
      </c>
      <c r="F26" s="10">
        <v>4113</v>
      </c>
      <c r="G26" s="23">
        <v>1.0095729013254786</v>
      </c>
      <c r="H26" s="11">
        <v>20090</v>
      </c>
      <c r="I26" s="23">
        <v>1.0489766081871346</v>
      </c>
      <c r="J26" s="11">
        <v>742</v>
      </c>
      <c r="K26" s="23">
        <v>1.0911764705882352</v>
      </c>
      <c r="L26" s="11">
        <v>20832</v>
      </c>
      <c r="M26" s="23">
        <v>1.0504235578862444</v>
      </c>
    </row>
    <row r="27" spans="1:13" ht="12.75">
      <c r="A27" s="14" t="s">
        <v>29</v>
      </c>
      <c r="B27" s="10">
        <v>47194</v>
      </c>
      <c r="C27" s="23">
        <v>1.0422242833797093</v>
      </c>
      <c r="D27" s="10">
        <v>4924</v>
      </c>
      <c r="E27" s="23">
        <v>1.0314201927105153</v>
      </c>
      <c r="F27" s="10">
        <v>13195</v>
      </c>
      <c r="G27" s="23">
        <v>1.0109561752988048</v>
      </c>
      <c r="H27" s="10">
        <v>65313</v>
      </c>
      <c r="I27" s="23">
        <v>1.034940102681118</v>
      </c>
      <c r="J27" s="10">
        <v>2131</v>
      </c>
      <c r="K27" s="23">
        <v>1.0623130608175473</v>
      </c>
      <c r="L27" s="10">
        <v>67444</v>
      </c>
      <c r="M27" s="23">
        <v>1.0357833952759776</v>
      </c>
    </row>
    <row r="28" spans="1:13" ht="13.5" thickBot="1">
      <c r="A28" s="15" t="s">
        <v>30</v>
      </c>
      <c r="B28" s="16">
        <v>90660</v>
      </c>
      <c r="C28" s="31">
        <v>1.0416020404646193</v>
      </c>
      <c r="D28" s="16">
        <v>9504</v>
      </c>
      <c r="E28" s="31">
        <v>1.0392564242755604</v>
      </c>
      <c r="F28" s="16">
        <v>25152</v>
      </c>
      <c r="G28" s="31">
        <v>0.9884072778716548</v>
      </c>
      <c r="H28" s="16">
        <v>125316</v>
      </c>
      <c r="I28" s="31">
        <v>1.0302965526880483</v>
      </c>
      <c r="J28" s="16">
        <v>4422</v>
      </c>
      <c r="K28" s="31">
        <v>0.9509677419354838</v>
      </c>
      <c r="L28" s="16">
        <v>129738</v>
      </c>
      <c r="M28" s="31">
        <v>1.0273754563235957</v>
      </c>
    </row>
    <row r="29" spans="1:13" ht="13.5" thickBot="1" thickTop="1">
      <c r="A29" s="18" t="s">
        <v>38</v>
      </c>
      <c r="B29" s="44">
        <v>176654</v>
      </c>
      <c r="C29" s="45">
        <v>1.0507738612165265</v>
      </c>
      <c r="D29" s="44">
        <v>18582</v>
      </c>
      <c r="E29" s="45">
        <v>1.039494294025509</v>
      </c>
      <c r="F29" s="44">
        <v>50470</v>
      </c>
      <c r="G29" s="45">
        <v>1.0106127352823389</v>
      </c>
      <c r="H29" s="44">
        <v>245706</v>
      </c>
      <c r="I29" s="45">
        <v>1.042301916566978</v>
      </c>
      <c r="J29" s="44">
        <v>9201</v>
      </c>
      <c r="K29" s="45">
        <v>0.9435955286637268</v>
      </c>
      <c r="L29" s="44">
        <v>254907</v>
      </c>
      <c r="M29" s="45">
        <v>1.0383811638185632</v>
      </c>
    </row>
    <row r="30" ht="12.75">
      <c r="M30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41" sqref="H41"/>
    </sheetView>
  </sheetViews>
  <sheetFormatPr defaultColWidth="9.00390625" defaultRowHeight="13.5"/>
  <cols>
    <col min="1" max="1" width="10.25390625" style="0" bestFit="1" customWidth="1"/>
  </cols>
  <sheetData>
    <row r="1" spans="1:13" ht="12.7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8" t="s">
        <v>9</v>
      </c>
      <c r="B4" s="24">
        <v>140885</v>
      </c>
      <c r="C4" s="22">
        <v>1.0665349442829457</v>
      </c>
      <c r="D4" s="25">
        <v>17831</v>
      </c>
      <c r="E4" s="22">
        <v>1.1800013235391438</v>
      </c>
      <c r="F4" s="25">
        <v>48639</v>
      </c>
      <c r="G4" s="22">
        <v>1.0052080104160208</v>
      </c>
      <c r="H4" s="25">
        <v>207355</v>
      </c>
      <c r="I4" s="22">
        <v>1.0601296563289262</v>
      </c>
      <c r="J4" s="25">
        <v>10636</v>
      </c>
      <c r="K4" s="22">
        <v>0.9314300726858744</v>
      </c>
      <c r="L4" s="25">
        <v>217991</v>
      </c>
      <c r="M4" s="22">
        <v>1.053030486008125</v>
      </c>
    </row>
    <row r="5" spans="1:13" ht="12.75">
      <c r="A5" s="9" t="s">
        <v>10</v>
      </c>
      <c r="B5" s="26">
        <v>144454</v>
      </c>
      <c r="C5" s="23">
        <v>1.0253327181743976</v>
      </c>
      <c r="D5" s="27">
        <v>18059</v>
      </c>
      <c r="E5" s="23">
        <v>1.0127867197577254</v>
      </c>
      <c r="F5" s="27">
        <v>52553</v>
      </c>
      <c r="G5" s="23">
        <v>1.0804704044079854</v>
      </c>
      <c r="H5" s="27">
        <v>215066</v>
      </c>
      <c r="I5" s="23">
        <v>1.0371874321815244</v>
      </c>
      <c r="J5" s="27">
        <v>10327</v>
      </c>
      <c r="K5" s="23">
        <v>0.9709477247085371</v>
      </c>
      <c r="L5" s="27">
        <v>225393</v>
      </c>
      <c r="M5" s="23">
        <v>1.0339555302741856</v>
      </c>
    </row>
    <row r="6" spans="1:13" ht="12.75">
      <c r="A6" s="9" t="s">
        <v>11</v>
      </c>
      <c r="B6" s="26">
        <v>148022</v>
      </c>
      <c r="C6" s="23">
        <v>1.0246999044678582</v>
      </c>
      <c r="D6" s="27">
        <v>18335</v>
      </c>
      <c r="E6" s="23">
        <v>1.0152832382745445</v>
      </c>
      <c r="F6" s="27">
        <v>51730</v>
      </c>
      <c r="G6" s="23">
        <v>0.9843396190512435</v>
      </c>
      <c r="H6" s="27">
        <v>218087</v>
      </c>
      <c r="I6" s="23">
        <v>1.0140468507341933</v>
      </c>
      <c r="J6" s="27">
        <v>9418</v>
      </c>
      <c r="K6" s="23">
        <v>0.9119783092863368</v>
      </c>
      <c r="L6" s="27">
        <v>227505</v>
      </c>
      <c r="M6" s="23">
        <v>1.0093702998762162</v>
      </c>
    </row>
    <row r="7" spans="1:13" ht="12.75">
      <c r="A7" s="9" t="s">
        <v>12</v>
      </c>
      <c r="B7" s="26">
        <v>157199</v>
      </c>
      <c r="C7" s="23">
        <v>1.0619975409060816</v>
      </c>
      <c r="D7" s="27">
        <v>19222</v>
      </c>
      <c r="E7" s="23">
        <v>1.0483774202345242</v>
      </c>
      <c r="F7" s="27">
        <v>51856</v>
      </c>
      <c r="G7" s="23">
        <v>1.0024357239512856</v>
      </c>
      <c r="H7" s="27">
        <v>228277</v>
      </c>
      <c r="I7" s="23">
        <v>1.046724472343606</v>
      </c>
      <c r="J7" s="27">
        <v>8744</v>
      </c>
      <c r="K7" s="23">
        <v>0.9284349118708856</v>
      </c>
      <c r="L7" s="27">
        <v>237021</v>
      </c>
      <c r="M7" s="23">
        <v>1.0418276521395133</v>
      </c>
    </row>
    <row r="8" spans="1:13" ht="12.75">
      <c r="A8" s="12" t="s">
        <v>13</v>
      </c>
      <c r="B8" s="26">
        <v>164870</v>
      </c>
      <c r="C8" s="23">
        <v>1.048798020343641</v>
      </c>
      <c r="D8" s="27">
        <v>18373</v>
      </c>
      <c r="E8" s="23">
        <v>0.9558318593278535</v>
      </c>
      <c r="F8" s="27">
        <v>50248</v>
      </c>
      <c r="G8" s="23">
        <v>0.9689910521443998</v>
      </c>
      <c r="H8" s="27">
        <v>233491</v>
      </c>
      <c r="I8" s="23">
        <v>1.0228406716401566</v>
      </c>
      <c r="J8" s="27">
        <v>8597</v>
      </c>
      <c r="K8" s="23">
        <v>0.983188472095151</v>
      </c>
      <c r="L8" s="27">
        <v>242088</v>
      </c>
      <c r="M8" s="23">
        <v>1.0213778525953396</v>
      </c>
    </row>
    <row r="9" spans="1:13" ht="13.5" thickBot="1">
      <c r="A9" s="12" t="s">
        <v>33</v>
      </c>
      <c r="B9" s="40">
        <v>164560</v>
      </c>
      <c r="C9" s="41">
        <v>0.9981197306969127</v>
      </c>
      <c r="D9" s="42">
        <v>17299</v>
      </c>
      <c r="E9" s="41">
        <v>0.9415446579219506</v>
      </c>
      <c r="F9" s="42">
        <v>49588</v>
      </c>
      <c r="G9" s="41">
        <v>0.9868651488616462</v>
      </c>
      <c r="H9" s="42">
        <v>231377</v>
      </c>
      <c r="I9" s="41">
        <v>0.9909461178375184</v>
      </c>
      <c r="J9" s="42">
        <v>7183</v>
      </c>
      <c r="K9" s="41">
        <v>0.8355240200069792</v>
      </c>
      <c r="L9" s="42">
        <v>238560</v>
      </c>
      <c r="M9" s="41">
        <v>0.9854267869535045</v>
      </c>
    </row>
    <row r="10" spans="1:13" ht="13.5" thickTop="1">
      <c r="A10" s="13">
        <v>37257</v>
      </c>
      <c r="B10" s="28">
        <v>11623</v>
      </c>
      <c r="C10" s="21">
        <v>0.9886866281047976</v>
      </c>
      <c r="D10" s="29">
        <v>1280</v>
      </c>
      <c r="E10" s="21">
        <v>0.9182209469153515</v>
      </c>
      <c r="F10" s="29">
        <v>3814</v>
      </c>
      <c r="G10" s="21">
        <v>1.0167955211943482</v>
      </c>
      <c r="H10" s="29">
        <v>16717</v>
      </c>
      <c r="I10" s="21">
        <v>0.9891130702325306</v>
      </c>
      <c r="J10" s="29">
        <v>505</v>
      </c>
      <c r="K10" s="21">
        <v>0.7990506329113924</v>
      </c>
      <c r="L10" s="29">
        <v>17222</v>
      </c>
      <c r="M10" s="21">
        <v>0.9822620201904979</v>
      </c>
    </row>
    <row r="11" spans="1:13" ht="12.75">
      <c r="A11" s="14" t="s">
        <v>14</v>
      </c>
      <c r="B11" s="26">
        <v>12322</v>
      </c>
      <c r="C11" s="23">
        <v>0.9925890124053488</v>
      </c>
      <c r="D11" s="27">
        <v>1308</v>
      </c>
      <c r="E11" s="23">
        <v>0.9217758985200846</v>
      </c>
      <c r="F11" s="27">
        <v>3780</v>
      </c>
      <c r="G11" s="23">
        <v>0.9480812641083521</v>
      </c>
      <c r="H11" s="27">
        <v>17410</v>
      </c>
      <c r="I11" s="23">
        <v>0.9769921436588104</v>
      </c>
      <c r="J11" s="27">
        <v>612</v>
      </c>
      <c r="K11" s="23">
        <v>0.9216867469879518</v>
      </c>
      <c r="L11" s="27">
        <v>18022</v>
      </c>
      <c r="M11" s="23">
        <v>0.9750054100843973</v>
      </c>
    </row>
    <row r="12" spans="1:13" ht="12.75">
      <c r="A12" s="14" t="s">
        <v>15</v>
      </c>
      <c r="B12" s="26">
        <v>14282</v>
      </c>
      <c r="C12" s="23">
        <v>0.9864622185384722</v>
      </c>
      <c r="D12" s="27">
        <v>1498</v>
      </c>
      <c r="E12" s="23">
        <v>0.9207129686539643</v>
      </c>
      <c r="F12" s="27">
        <v>4219</v>
      </c>
      <c r="G12" s="23">
        <v>0.9920056430754761</v>
      </c>
      <c r="H12" s="27">
        <v>19999</v>
      </c>
      <c r="I12" s="23">
        <v>0.9823656547794479</v>
      </c>
      <c r="J12" s="27">
        <v>809</v>
      </c>
      <c r="K12" s="23">
        <v>1.1985185185185185</v>
      </c>
      <c r="L12" s="27">
        <v>20808</v>
      </c>
      <c r="M12" s="23">
        <v>0.9893025246041934</v>
      </c>
    </row>
    <row r="13" spans="1:13" ht="12.75">
      <c r="A13" s="14" t="s">
        <v>16</v>
      </c>
      <c r="B13" s="43">
        <v>38227</v>
      </c>
      <c r="C13" s="23">
        <v>0.9891068101842269</v>
      </c>
      <c r="D13" s="43">
        <v>4086</v>
      </c>
      <c r="E13" s="23">
        <v>0.9202702702702703</v>
      </c>
      <c r="F13" s="43">
        <v>11813</v>
      </c>
      <c r="G13" s="23">
        <v>0.9851555333166542</v>
      </c>
      <c r="H13" s="43">
        <v>54126</v>
      </c>
      <c r="I13" s="23">
        <v>0.9826975798398664</v>
      </c>
      <c r="J13" s="43">
        <v>1926</v>
      </c>
      <c r="K13" s="23">
        <v>0.9771689497716894</v>
      </c>
      <c r="L13" s="43">
        <v>56052</v>
      </c>
      <c r="M13" s="23">
        <v>0.9825065731814198</v>
      </c>
    </row>
    <row r="14" spans="1:13" ht="12.75">
      <c r="A14" s="14" t="s">
        <v>17</v>
      </c>
      <c r="B14" s="26">
        <v>15276</v>
      </c>
      <c r="C14" s="23">
        <v>1.0506912442396312</v>
      </c>
      <c r="D14" s="27">
        <v>1550</v>
      </c>
      <c r="E14" s="23">
        <v>0.9556103575832305</v>
      </c>
      <c r="F14" s="27">
        <v>4400</v>
      </c>
      <c r="G14" s="23">
        <v>1.0431484115694643</v>
      </c>
      <c r="H14" s="27">
        <v>21226</v>
      </c>
      <c r="I14" s="23">
        <v>1.0415623926591098</v>
      </c>
      <c r="J14" s="27">
        <v>1020</v>
      </c>
      <c r="K14" s="23">
        <v>1.9101123595505618</v>
      </c>
      <c r="L14" s="27">
        <v>22246</v>
      </c>
      <c r="M14" s="23">
        <v>1.063740257256252</v>
      </c>
    </row>
    <row r="15" spans="1:13" ht="12.75">
      <c r="A15" s="14" t="s">
        <v>18</v>
      </c>
      <c r="B15" s="26">
        <v>13978</v>
      </c>
      <c r="C15" s="23">
        <v>1.0401071508296749</v>
      </c>
      <c r="D15" s="27">
        <v>1619</v>
      </c>
      <c r="E15" s="23">
        <v>1.1313766596785464</v>
      </c>
      <c r="F15" s="27">
        <v>4126</v>
      </c>
      <c r="G15" s="23">
        <v>1.0085553654363237</v>
      </c>
      <c r="H15" s="27">
        <v>19523</v>
      </c>
      <c r="I15" s="23">
        <v>1.029639786931069</v>
      </c>
      <c r="J15" s="27">
        <v>1145</v>
      </c>
      <c r="K15" s="23">
        <v>1.9639794168096054</v>
      </c>
      <c r="L15" s="27">
        <v>20668</v>
      </c>
      <c r="M15" s="23">
        <v>1.0575112566516578</v>
      </c>
    </row>
    <row r="16" spans="1:13" ht="12.75">
      <c r="A16" s="14" t="s">
        <v>19</v>
      </c>
      <c r="B16" s="26">
        <v>13598</v>
      </c>
      <c r="C16" s="23">
        <v>0.982514450867052</v>
      </c>
      <c r="D16" s="27">
        <v>1476</v>
      </c>
      <c r="E16" s="23">
        <v>1.0965824665676078</v>
      </c>
      <c r="F16" s="27">
        <v>4154</v>
      </c>
      <c r="G16" s="23">
        <v>0.9906987836870975</v>
      </c>
      <c r="H16" s="27">
        <v>19228</v>
      </c>
      <c r="I16" s="23">
        <v>0.9922080602714278</v>
      </c>
      <c r="J16" s="27">
        <v>1010</v>
      </c>
      <c r="K16" s="23">
        <v>1.6211878009630818</v>
      </c>
      <c r="L16" s="27">
        <v>20238</v>
      </c>
      <c r="M16" s="23">
        <v>1.0117988201179882</v>
      </c>
    </row>
    <row r="17" spans="1:13" ht="12.75">
      <c r="A17" s="14" t="s">
        <v>20</v>
      </c>
      <c r="B17" s="43">
        <v>42852</v>
      </c>
      <c r="C17" s="23">
        <v>1.024726194461715</v>
      </c>
      <c r="D17" s="43">
        <v>4645</v>
      </c>
      <c r="E17" s="23">
        <v>1.055921800409184</v>
      </c>
      <c r="F17" s="43">
        <v>12680</v>
      </c>
      <c r="G17" s="23">
        <v>1.0142377219644856</v>
      </c>
      <c r="H17" s="43">
        <v>59977</v>
      </c>
      <c r="I17" s="23">
        <v>1.021424070573409</v>
      </c>
      <c r="J17" s="43">
        <v>3175</v>
      </c>
      <c r="K17" s="23">
        <v>1.8247126436781609</v>
      </c>
      <c r="L17" s="43">
        <v>63152</v>
      </c>
      <c r="M17" s="23">
        <v>1.0445425825766221</v>
      </c>
    </row>
    <row r="18" spans="1:13" ht="12.75">
      <c r="A18" s="14" t="s">
        <v>21</v>
      </c>
      <c r="B18" s="26">
        <v>81079</v>
      </c>
      <c r="C18" s="23">
        <v>1.0076181244252231</v>
      </c>
      <c r="D18" s="26">
        <v>8731</v>
      </c>
      <c r="E18" s="23">
        <v>0.9877814232379228</v>
      </c>
      <c r="F18" s="26">
        <v>24493</v>
      </c>
      <c r="G18" s="23">
        <v>1</v>
      </c>
      <c r="H18" s="26">
        <v>114103</v>
      </c>
      <c r="I18" s="23">
        <v>1.002680187701014</v>
      </c>
      <c r="J18" s="26">
        <v>5101</v>
      </c>
      <c r="K18" s="23">
        <v>1.374562112638103</v>
      </c>
      <c r="L18" s="26">
        <v>119204</v>
      </c>
      <c r="M18" s="23">
        <v>1.014424427065161</v>
      </c>
    </row>
    <row r="19" spans="1:13" ht="12.75">
      <c r="A19" s="14" t="s">
        <v>22</v>
      </c>
      <c r="B19" s="26">
        <v>14320</v>
      </c>
      <c r="C19" s="23">
        <v>1.0651591788158286</v>
      </c>
      <c r="D19" s="27">
        <v>1504</v>
      </c>
      <c r="E19" s="23">
        <v>1.046624913013222</v>
      </c>
      <c r="F19" s="27">
        <v>4455</v>
      </c>
      <c r="G19" s="23">
        <v>1.0932515337423312</v>
      </c>
      <c r="H19" s="27">
        <v>20279</v>
      </c>
      <c r="I19" s="23">
        <v>1.0697932053175776</v>
      </c>
      <c r="J19" s="27">
        <v>959</v>
      </c>
      <c r="K19" s="23">
        <v>1.5393258426966292</v>
      </c>
      <c r="L19" s="27">
        <v>21238</v>
      </c>
      <c r="M19" s="23">
        <v>1.0847336431891312</v>
      </c>
    </row>
    <row r="20" spans="1:13" ht="12.75">
      <c r="A20" s="14" t="s">
        <v>23</v>
      </c>
      <c r="B20" s="26">
        <v>13239</v>
      </c>
      <c r="C20" s="23">
        <v>1.0300318991675095</v>
      </c>
      <c r="D20" s="27">
        <v>1369</v>
      </c>
      <c r="E20" s="23">
        <v>1.0155786350148368</v>
      </c>
      <c r="F20" s="27">
        <v>3838</v>
      </c>
      <c r="G20" s="23">
        <v>1.002874314084139</v>
      </c>
      <c r="H20" s="27">
        <v>18446</v>
      </c>
      <c r="I20" s="23">
        <v>1.023186154870202</v>
      </c>
      <c r="J20" s="27">
        <v>788</v>
      </c>
      <c r="K20" s="23">
        <v>1.3493150684931507</v>
      </c>
      <c r="L20" s="27">
        <v>19234</v>
      </c>
      <c r="M20" s="23">
        <v>1.0334192993767461</v>
      </c>
    </row>
    <row r="21" spans="1:13" ht="12.75">
      <c r="A21" s="14" t="s">
        <v>24</v>
      </c>
      <c r="B21" s="26">
        <v>14198</v>
      </c>
      <c r="C21" s="23">
        <v>1.025644730188543</v>
      </c>
      <c r="D21" s="27">
        <v>1498</v>
      </c>
      <c r="E21" s="23">
        <v>1.1121009651076466</v>
      </c>
      <c r="F21" s="27">
        <v>4102</v>
      </c>
      <c r="G21" s="23">
        <v>0.9862947823996153</v>
      </c>
      <c r="H21" s="27">
        <v>19798</v>
      </c>
      <c r="I21" s="23">
        <v>1.0232053336089721</v>
      </c>
      <c r="J21" s="27">
        <v>897</v>
      </c>
      <c r="K21" s="23">
        <v>1.292507204610951</v>
      </c>
      <c r="L21" s="27">
        <v>20695</v>
      </c>
      <c r="M21" s="23">
        <v>1.0325300603702041</v>
      </c>
    </row>
    <row r="22" spans="1:13" ht="12.75">
      <c r="A22" s="14" t="s">
        <v>25</v>
      </c>
      <c r="B22" s="26">
        <v>41757</v>
      </c>
      <c r="C22" s="23">
        <v>1.0402840059790732</v>
      </c>
      <c r="D22" s="26">
        <v>4371</v>
      </c>
      <c r="E22" s="23">
        <v>1.05784123910939</v>
      </c>
      <c r="F22" s="26">
        <v>12395</v>
      </c>
      <c r="G22" s="23">
        <v>1.0276925628057374</v>
      </c>
      <c r="H22" s="26">
        <v>58523</v>
      </c>
      <c r="I22" s="23">
        <v>1.038875969680294</v>
      </c>
      <c r="J22" s="26">
        <v>2644</v>
      </c>
      <c r="K22" s="23">
        <v>1.3908469226722777</v>
      </c>
      <c r="L22" s="26">
        <v>61167</v>
      </c>
      <c r="M22" s="23">
        <v>1.0503657657038843</v>
      </c>
    </row>
    <row r="23" spans="1:13" ht="12.75">
      <c r="A23" s="14" t="s">
        <v>26</v>
      </c>
      <c r="B23" s="26">
        <v>15610</v>
      </c>
      <c r="C23" s="23">
        <v>1.0290724503922473</v>
      </c>
      <c r="D23" s="27">
        <v>1735</v>
      </c>
      <c r="E23" s="23">
        <v>1.2023562023562024</v>
      </c>
      <c r="F23" s="27">
        <v>4503</v>
      </c>
      <c r="G23" s="23">
        <v>1.0229441163107678</v>
      </c>
      <c r="H23" s="27">
        <v>21848</v>
      </c>
      <c r="I23" s="23">
        <v>1.0396878271628438</v>
      </c>
      <c r="J23" s="27">
        <v>733</v>
      </c>
      <c r="K23" s="23">
        <v>1.2747826086956522</v>
      </c>
      <c r="L23" s="27">
        <v>22581</v>
      </c>
      <c r="M23" s="23">
        <v>1.0459493260456714</v>
      </c>
    </row>
    <row r="24" spans="1:13" ht="12.75">
      <c r="A24" s="14" t="s">
        <v>27</v>
      </c>
      <c r="B24" s="26">
        <v>15973</v>
      </c>
      <c r="C24" s="23">
        <v>1.058024773133735</v>
      </c>
      <c r="D24" s="27">
        <v>1660</v>
      </c>
      <c r="E24" s="23">
        <v>1.1155913978494623</v>
      </c>
      <c r="F24" s="27">
        <v>4475</v>
      </c>
      <c r="G24" s="23">
        <v>0.9867695700110254</v>
      </c>
      <c r="H24" s="27">
        <v>22108</v>
      </c>
      <c r="I24" s="23">
        <v>1.0467803030303031</v>
      </c>
      <c r="J24" s="27">
        <v>593</v>
      </c>
      <c r="K24" s="23">
        <v>1.2891304347826087</v>
      </c>
      <c r="L24" s="27">
        <v>22701</v>
      </c>
      <c r="M24" s="23">
        <v>1.0519462465245597</v>
      </c>
    </row>
    <row r="25" spans="1:13" ht="12.75">
      <c r="A25" s="14" t="s">
        <v>28</v>
      </c>
      <c r="B25" s="10">
        <v>13699</v>
      </c>
      <c r="C25" s="37">
        <v>1.0008036236119229</v>
      </c>
      <c r="D25" s="11">
        <v>1379</v>
      </c>
      <c r="E25" s="23">
        <v>1.0391861341371516</v>
      </c>
      <c r="F25" s="10">
        <v>4074</v>
      </c>
      <c r="G25" s="37">
        <v>0.9943861361972175</v>
      </c>
      <c r="H25" s="11">
        <v>19152</v>
      </c>
      <c r="I25" s="23">
        <v>1.0020929259104228</v>
      </c>
      <c r="J25" s="11">
        <v>680</v>
      </c>
      <c r="K25" s="33">
        <v>1.2686567164179106</v>
      </c>
      <c r="L25" s="11">
        <v>19832</v>
      </c>
      <c r="M25" s="33">
        <v>1.0093648208469055</v>
      </c>
    </row>
    <row r="26" spans="1:13" ht="12.75">
      <c r="A26" s="14" t="s">
        <v>29</v>
      </c>
      <c r="B26" s="10">
        <v>45282</v>
      </c>
      <c r="C26" s="37">
        <v>1.030213404923329</v>
      </c>
      <c r="D26" s="11">
        <v>4774</v>
      </c>
      <c r="E26" s="23">
        <v>1.1211836542977924</v>
      </c>
      <c r="F26" s="10">
        <v>13052</v>
      </c>
      <c r="G26" s="37">
        <v>1.0013810035292312</v>
      </c>
      <c r="H26" s="11">
        <v>63108</v>
      </c>
      <c r="I26" s="23">
        <v>1.0304019854357835</v>
      </c>
      <c r="J26" s="11">
        <v>2006</v>
      </c>
      <c r="K26" s="33">
        <v>1.2768936982813495</v>
      </c>
      <c r="L26" s="11">
        <v>65114</v>
      </c>
      <c r="M26" s="33">
        <v>1.0365665345368291</v>
      </c>
    </row>
    <row r="27" spans="1:13" ht="13.5" thickBot="1">
      <c r="A27" s="15" t="s">
        <v>30</v>
      </c>
      <c r="B27" s="16">
        <v>87039</v>
      </c>
      <c r="C27" s="38">
        <v>1.035020334387709</v>
      </c>
      <c r="D27" s="17">
        <v>9145</v>
      </c>
      <c r="E27" s="31">
        <v>1.0899880810488678</v>
      </c>
      <c r="F27" s="16">
        <v>25447</v>
      </c>
      <c r="G27" s="38">
        <v>1.014026698545527</v>
      </c>
      <c r="H27" s="17">
        <v>121631</v>
      </c>
      <c r="I27" s="31">
        <v>1.034461936230109</v>
      </c>
      <c r="J27" s="16">
        <v>4650</v>
      </c>
      <c r="K27" s="34">
        <v>1.3392857142857142</v>
      </c>
      <c r="L27" s="16">
        <v>126281</v>
      </c>
      <c r="M27" s="34">
        <v>1.0432049301534063</v>
      </c>
    </row>
    <row r="28" spans="1:13" ht="13.5" thickBot="1" thickTop="1">
      <c r="A28" s="18" t="s">
        <v>34</v>
      </c>
      <c r="B28" s="19">
        <v>168118</v>
      </c>
      <c r="C28" s="39">
        <v>1.0216212931453572</v>
      </c>
      <c r="D28" s="20">
        <v>17876</v>
      </c>
      <c r="E28" s="36">
        <v>1.0333545291635355</v>
      </c>
      <c r="F28" s="19">
        <v>49940</v>
      </c>
      <c r="G28" s="39">
        <v>1.0070984915705412</v>
      </c>
      <c r="H28" s="20">
        <v>235734</v>
      </c>
      <c r="I28" s="36">
        <v>1.0188307394425549</v>
      </c>
      <c r="J28" s="20">
        <v>9751</v>
      </c>
      <c r="K28" s="35">
        <v>1.3575107893637757</v>
      </c>
      <c r="L28" s="20">
        <v>245485</v>
      </c>
      <c r="M28" s="35">
        <v>1.0290283366867874</v>
      </c>
    </row>
    <row r="29" ht="12.75">
      <c r="M29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5">
      <selection activeCell="C11" sqref="C11"/>
    </sheetView>
  </sheetViews>
  <sheetFormatPr defaultColWidth="9.00390625" defaultRowHeight="13.5"/>
  <cols>
    <col min="1" max="1" width="10.25390625" style="0" bestFit="1" customWidth="1"/>
  </cols>
  <sheetData>
    <row r="1" spans="1:13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3" t="s">
        <v>5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8" t="s">
        <v>9</v>
      </c>
      <c r="B4" s="24">
        <v>140885</v>
      </c>
      <c r="C4" s="22">
        <v>1.0665349442829457</v>
      </c>
      <c r="D4" s="25">
        <v>17831</v>
      </c>
      <c r="E4" s="22">
        <v>1.1800013235391438</v>
      </c>
      <c r="F4" s="25">
        <v>48639</v>
      </c>
      <c r="G4" s="22">
        <v>1.0052080104160208</v>
      </c>
      <c r="H4" s="25">
        <v>207355</v>
      </c>
      <c r="I4" s="22">
        <v>1.0601296563289262</v>
      </c>
      <c r="J4" s="25">
        <v>10636</v>
      </c>
      <c r="K4" s="22">
        <v>0.9314300726858744</v>
      </c>
      <c r="L4" s="25">
        <v>217991</v>
      </c>
      <c r="M4" s="22">
        <v>1.053030486008125</v>
      </c>
    </row>
    <row r="5" spans="1:13" ht="12.75">
      <c r="A5" s="9" t="s">
        <v>10</v>
      </c>
      <c r="B5" s="26">
        <v>144454</v>
      </c>
      <c r="C5" s="23">
        <v>1.0253327181743976</v>
      </c>
      <c r="D5" s="27">
        <v>18059</v>
      </c>
      <c r="E5" s="23">
        <v>1.0127867197577254</v>
      </c>
      <c r="F5" s="27">
        <v>52553</v>
      </c>
      <c r="G5" s="23">
        <v>1.0804704044079854</v>
      </c>
      <c r="H5" s="27">
        <v>215066</v>
      </c>
      <c r="I5" s="23">
        <v>1.0371874321815244</v>
      </c>
      <c r="J5" s="27">
        <v>10327</v>
      </c>
      <c r="K5" s="23">
        <v>0.9709477247085371</v>
      </c>
      <c r="L5" s="27">
        <v>225393</v>
      </c>
      <c r="M5" s="23">
        <v>1.0339555302741856</v>
      </c>
    </row>
    <row r="6" spans="1:13" ht="12.75">
      <c r="A6" s="9" t="s">
        <v>11</v>
      </c>
      <c r="B6" s="26">
        <v>148022</v>
      </c>
      <c r="C6" s="23">
        <v>1.0246999044678582</v>
      </c>
      <c r="D6" s="27">
        <v>18335</v>
      </c>
      <c r="E6" s="23">
        <v>1.0152832382745445</v>
      </c>
      <c r="F6" s="27">
        <v>51730</v>
      </c>
      <c r="G6" s="23">
        <v>0.9843396190512435</v>
      </c>
      <c r="H6" s="27">
        <v>218087</v>
      </c>
      <c r="I6" s="23">
        <v>1.0140468507341933</v>
      </c>
      <c r="J6" s="27">
        <v>9418</v>
      </c>
      <c r="K6" s="23">
        <v>0.9119783092863368</v>
      </c>
      <c r="L6" s="27">
        <v>227505</v>
      </c>
      <c r="M6" s="23">
        <v>1.0093702998762162</v>
      </c>
    </row>
    <row r="7" spans="1:13" ht="12.75">
      <c r="A7" s="9" t="s">
        <v>12</v>
      </c>
      <c r="B7" s="26">
        <v>157199</v>
      </c>
      <c r="C7" s="23">
        <v>1.0619975409060816</v>
      </c>
      <c r="D7" s="27">
        <v>19222</v>
      </c>
      <c r="E7" s="23">
        <v>1.0483774202345242</v>
      </c>
      <c r="F7" s="27">
        <v>51856</v>
      </c>
      <c r="G7" s="23">
        <v>1.0024357239512856</v>
      </c>
      <c r="H7" s="27">
        <v>228277</v>
      </c>
      <c r="I7" s="23">
        <v>1.046724472343606</v>
      </c>
      <c r="J7" s="27">
        <v>8744</v>
      </c>
      <c r="K7" s="23">
        <v>0.9284349118708856</v>
      </c>
      <c r="L7" s="27">
        <v>237021</v>
      </c>
      <c r="M7" s="23">
        <v>1.0418276521395133</v>
      </c>
    </row>
    <row r="8" spans="1:13" ht="13.5" thickBot="1">
      <c r="A8" s="12" t="s">
        <v>13</v>
      </c>
      <c r="B8" s="30">
        <v>164870</v>
      </c>
      <c r="C8" s="31">
        <v>1.048798020343641</v>
      </c>
      <c r="D8" s="32">
        <v>18373</v>
      </c>
      <c r="E8" s="31">
        <v>0.9558318593278535</v>
      </c>
      <c r="F8" s="32">
        <v>50248</v>
      </c>
      <c r="G8" s="31">
        <v>0.9689910521443998</v>
      </c>
      <c r="H8" s="32">
        <v>233491</v>
      </c>
      <c r="I8" s="31">
        <v>1.0228406716401566</v>
      </c>
      <c r="J8" s="32">
        <v>8597</v>
      </c>
      <c r="K8" s="31">
        <v>0.983188472095151</v>
      </c>
      <c r="L8" s="32">
        <v>242088</v>
      </c>
      <c r="M8" s="31">
        <v>1.0213778525953396</v>
      </c>
    </row>
    <row r="9" spans="1:13" ht="13.5" thickTop="1">
      <c r="A9" s="13">
        <v>36892</v>
      </c>
      <c r="B9" s="28">
        <v>11756</v>
      </c>
      <c r="C9" s="21">
        <v>1.0435863293386596</v>
      </c>
      <c r="D9" s="29">
        <v>1394</v>
      </c>
      <c r="E9" s="21">
        <v>0.9761904761904762</v>
      </c>
      <c r="F9" s="29">
        <v>3751</v>
      </c>
      <c r="G9" s="21">
        <v>0.9684998709011103</v>
      </c>
      <c r="H9" s="29">
        <v>16901</v>
      </c>
      <c r="I9" s="21">
        <v>1.020222141736086</v>
      </c>
      <c r="J9" s="29">
        <v>632</v>
      </c>
      <c r="K9" s="21">
        <v>0.6024785510009533</v>
      </c>
      <c r="L9" s="29">
        <v>17533</v>
      </c>
      <c r="M9" s="21">
        <v>0.9953448765256884</v>
      </c>
    </row>
    <row r="10" spans="1:13" ht="12.75">
      <c r="A10" s="14" t="s">
        <v>14</v>
      </c>
      <c r="B10" s="26">
        <v>12414</v>
      </c>
      <c r="C10" s="23">
        <v>1.0177078209542547</v>
      </c>
      <c r="D10" s="27">
        <v>1419</v>
      </c>
      <c r="E10" s="23">
        <v>0.9096153846153847</v>
      </c>
      <c r="F10" s="27">
        <v>3987</v>
      </c>
      <c r="G10" s="23">
        <v>0.99675</v>
      </c>
      <c r="H10" s="27">
        <v>17820</v>
      </c>
      <c r="I10" s="23">
        <v>1.0034913841648834</v>
      </c>
      <c r="J10" s="27">
        <v>664</v>
      </c>
      <c r="K10" s="23">
        <v>0.8341708542713567</v>
      </c>
      <c r="L10" s="27">
        <v>18484</v>
      </c>
      <c r="M10" s="23">
        <v>0.9962272286299451</v>
      </c>
    </row>
    <row r="11" spans="1:13" ht="12.75">
      <c r="A11" s="14" t="s">
        <v>15</v>
      </c>
      <c r="B11" s="26">
        <v>14478</v>
      </c>
      <c r="C11" s="23">
        <v>0.982091982091982</v>
      </c>
      <c r="D11" s="27">
        <v>1627</v>
      </c>
      <c r="E11" s="23">
        <v>0.9719235364396654</v>
      </c>
      <c r="F11" s="27">
        <v>4253</v>
      </c>
      <c r="G11" s="23">
        <v>0.9602619101377285</v>
      </c>
      <c r="H11" s="27">
        <v>20358</v>
      </c>
      <c r="I11" s="23">
        <v>0.9766370832333893</v>
      </c>
      <c r="J11" s="27">
        <v>675</v>
      </c>
      <c r="K11" s="23">
        <v>0.7458563535911602</v>
      </c>
      <c r="L11" s="27">
        <v>21033</v>
      </c>
      <c r="M11" s="23">
        <v>0.9670344827586207</v>
      </c>
    </row>
    <row r="12" spans="1:13" ht="12.75">
      <c r="A12" s="14" t="s">
        <v>16</v>
      </c>
      <c r="B12" s="26">
        <v>38648</v>
      </c>
      <c r="C12" s="23">
        <v>1.0115953409239629</v>
      </c>
      <c r="D12" s="27">
        <v>4440</v>
      </c>
      <c r="E12" s="23">
        <v>0.9523809523809522</v>
      </c>
      <c r="F12" s="27">
        <v>11991</v>
      </c>
      <c r="G12" s="23">
        <v>0.9747195577954804</v>
      </c>
      <c r="H12" s="27">
        <v>55079</v>
      </c>
      <c r="I12" s="23">
        <v>0.9983686490601607</v>
      </c>
      <c r="J12" s="27">
        <v>1971</v>
      </c>
      <c r="K12" s="23">
        <v>0.7167272727272728</v>
      </c>
      <c r="L12" s="27">
        <v>57050</v>
      </c>
      <c r="M12" s="23">
        <v>0.9849962879193356</v>
      </c>
    </row>
    <row r="13" spans="1:13" ht="12.75">
      <c r="A13" s="14" t="s">
        <v>17</v>
      </c>
      <c r="B13" s="26">
        <v>14539</v>
      </c>
      <c r="C13" s="23">
        <v>1.0008260480484614</v>
      </c>
      <c r="D13" s="27">
        <v>1622</v>
      </c>
      <c r="E13" s="23">
        <v>1.0131168019987509</v>
      </c>
      <c r="F13" s="27">
        <v>4218</v>
      </c>
      <c r="G13" s="23">
        <v>0.9474393530997305</v>
      </c>
      <c r="H13" s="27">
        <v>20379</v>
      </c>
      <c r="I13" s="23">
        <v>0.9902332361516035</v>
      </c>
      <c r="J13" s="27">
        <v>534</v>
      </c>
      <c r="K13" s="23">
        <v>0.664179104477612</v>
      </c>
      <c r="L13" s="27">
        <v>20913</v>
      </c>
      <c r="M13" s="23">
        <v>0.9779741863075196</v>
      </c>
    </row>
    <row r="14" spans="1:13" ht="12.75">
      <c r="A14" s="14" t="s">
        <v>18</v>
      </c>
      <c r="B14" s="26">
        <v>13439</v>
      </c>
      <c r="C14" s="23">
        <v>1.0041844130613464</v>
      </c>
      <c r="D14" s="27">
        <v>1431</v>
      </c>
      <c r="E14" s="23">
        <v>0.9629878869448183</v>
      </c>
      <c r="F14" s="27">
        <v>4091</v>
      </c>
      <c r="G14" s="23">
        <v>1.0317780580075662</v>
      </c>
      <c r="H14" s="27">
        <v>18961</v>
      </c>
      <c r="I14" s="23">
        <v>1.0067431241371987</v>
      </c>
      <c r="J14" s="27">
        <v>583</v>
      </c>
      <c r="K14" s="23">
        <v>0.9181102362204725</v>
      </c>
      <c r="L14" s="27">
        <v>19544</v>
      </c>
      <c r="M14" s="23">
        <v>1.0038522779803791</v>
      </c>
    </row>
    <row r="15" spans="1:13" ht="12.75">
      <c r="A15" s="14" t="s">
        <v>19</v>
      </c>
      <c r="B15" s="26">
        <v>13840</v>
      </c>
      <c r="C15" s="23">
        <v>1.0013022717407032</v>
      </c>
      <c r="D15" s="27">
        <v>1346</v>
      </c>
      <c r="E15" s="23">
        <v>0.8884488448844885</v>
      </c>
      <c r="F15" s="27">
        <v>4193</v>
      </c>
      <c r="G15" s="23">
        <v>0.9933665008291874</v>
      </c>
      <c r="H15" s="27">
        <v>19379</v>
      </c>
      <c r="I15" s="23">
        <v>0.990847734942223</v>
      </c>
      <c r="J15" s="27">
        <v>623</v>
      </c>
      <c r="K15" s="23">
        <v>0.8441734417344173</v>
      </c>
      <c r="L15" s="27">
        <v>20002</v>
      </c>
      <c r="M15" s="23">
        <v>0.9855143870713441</v>
      </c>
    </row>
    <row r="16" spans="1:13" ht="12.75">
      <c r="A16" s="14" t="s">
        <v>20</v>
      </c>
      <c r="B16" s="26">
        <v>41818</v>
      </c>
      <c r="C16" s="23">
        <v>1.0020607687146554</v>
      </c>
      <c r="D16" s="27">
        <v>4399</v>
      </c>
      <c r="E16" s="23">
        <v>0.9558887440243372</v>
      </c>
      <c r="F16" s="27">
        <v>12502</v>
      </c>
      <c r="G16" s="23">
        <v>0.9892388036081659</v>
      </c>
      <c r="H16" s="27">
        <v>58719</v>
      </c>
      <c r="I16" s="23">
        <v>0.9957098283931357</v>
      </c>
      <c r="J16" s="27">
        <v>1740</v>
      </c>
      <c r="K16" s="23">
        <v>0.7992650436380341</v>
      </c>
      <c r="L16" s="27">
        <v>60459</v>
      </c>
      <c r="M16" s="23">
        <v>0.9887160869351911</v>
      </c>
    </row>
    <row r="17" spans="1:13" ht="12.75">
      <c r="A17" s="14" t="s">
        <v>21</v>
      </c>
      <c r="B17" s="26">
        <v>80466</v>
      </c>
      <c r="C17" s="23">
        <v>1.006617711447765</v>
      </c>
      <c r="D17" s="27">
        <v>8839</v>
      </c>
      <c r="E17" s="23">
        <v>0.9541234887737479</v>
      </c>
      <c r="F17" s="27">
        <v>24493</v>
      </c>
      <c r="G17" s="23">
        <v>0.9820769847634323</v>
      </c>
      <c r="H17" s="27">
        <v>113798</v>
      </c>
      <c r="I17" s="23">
        <v>0.9969949448489149</v>
      </c>
      <c r="J17" s="27">
        <v>3711</v>
      </c>
      <c r="K17" s="23">
        <v>0.7531966714024761</v>
      </c>
      <c r="L17" s="27">
        <v>117509</v>
      </c>
      <c r="M17" s="23">
        <v>0.986906641582961</v>
      </c>
    </row>
    <row r="18" spans="1:13" ht="12.75">
      <c r="A18" s="14" t="s">
        <v>22</v>
      </c>
      <c r="B18" s="26">
        <v>13444</v>
      </c>
      <c r="C18" s="23">
        <v>0.999628225146851</v>
      </c>
      <c r="D18" s="27">
        <v>1437</v>
      </c>
      <c r="E18" s="23">
        <v>0.9775510204081632</v>
      </c>
      <c r="F18" s="27">
        <v>4075</v>
      </c>
      <c r="G18" s="23">
        <v>0.9809821858449687</v>
      </c>
      <c r="H18" s="27">
        <v>18956</v>
      </c>
      <c r="I18" s="23">
        <v>0.9938656739894092</v>
      </c>
      <c r="J18" s="27">
        <v>623</v>
      </c>
      <c r="K18" s="23">
        <v>1.0113636363636365</v>
      </c>
      <c r="L18" s="27">
        <v>19579</v>
      </c>
      <c r="M18" s="23">
        <v>0.9944131240794352</v>
      </c>
    </row>
    <row r="19" spans="1:13" ht="12.75">
      <c r="A19" s="14" t="s">
        <v>23</v>
      </c>
      <c r="B19" s="26">
        <v>12853</v>
      </c>
      <c r="C19" s="23">
        <v>0.9896819896819897</v>
      </c>
      <c r="D19" s="27">
        <v>1348</v>
      </c>
      <c r="E19" s="23">
        <v>0.9676956209619526</v>
      </c>
      <c r="F19" s="27">
        <v>3827</v>
      </c>
      <c r="G19" s="23">
        <v>0.9945426195426195</v>
      </c>
      <c r="H19" s="27">
        <v>18028</v>
      </c>
      <c r="I19" s="23">
        <v>0.989027869212201</v>
      </c>
      <c r="J19" s="27">
        <v>584</v>
      </c>
      <c r="K19" s="23">
        <v>0.7870619946091644</v>
      </c>
      <c r="L19" s="27">
        <v>18612</v>
      </c>
      <c r="M19" s="23">
        <v>0.9811280969952557</v>
      </c>
    </row>
    <row r="20" spans="1:13" ht="12.75">
      <c r="A20" s="14" t="s">
        <v>24</v>
      </c>
      <c r="B20" s="26">
        <v>13843</v>
      </c>
      <c r="C20" s="23">
        <v>0.9688549832026877</v>
      </c>
      <c r="D20" s="27">
        <v>1347</v>
      </c>
      <c r="E20" s="23">
        <v>0.8482367758186398</v>
      </c>
      <c r="F20" s="27">
        <v>4159</v>
      </c>
      <c r="G20" s="23">
        <v>1.0494574817057785</v>
      </c>
      <c r="H20" s="27">
        <v>19349</v>
      </c>
      <c r="I20" s="23">
        <v>0.9753011744543576</v>
      </c>
      <c r="J20" s="27">
        <v>694</v>
      </c>
      <c r="K20" s="23">
        <v>1.1490066225165563</v>
      </c>
      <c r="L20" s="27">
        <v>20043</v>
      </c>
      <c r="M20" s="23">
        <v>0.9804334001858827</v>
      </c>
    </row>
    <row r="21" spans="1:13" ht="12.75">
      <c r="A21" s="14" t="s">
        <v>25</v>
      </c>
      <c r="B21" s="26">
        <v>40140</v>
      </c>
      <c r="C21" s="23">
        <v>0.9856595619290835</v>
      </c>
      <c r="D21" s="27">
        <v>4132</v>
      </c>
      <c r="E21" s="23">
        <v>0.9283307121995057</v>
      </c>
      <c r="F21" s="27">
        <v>12061</v>
      </c>
      <c r="G21" s="23">
        <v>1.008023401587965</v>
      </c>
      <c r="H21" s="27">
        <v>56333</v>
      </c>
      <c r="I21" s="23">
        <v>0.9858767938396921</v>
      </c>
      <c r="J21" s="27">
        <v>1901</v>
      </c>
      <c r="K21" s="23">
        <v>0.9689092762487257</v>
      </c>
      <c r="L21" s="27">
        <v>58234</v>
      </c>
      <c r="M21" s="23">
        <v>0.9853135257690095</v>
      </c>
    </row>
    <row r="22" spans="1:13" ht="12.75">
      <c r="A22" s="14" t="s">
        <v>26</v>
      </c>
      <c r="B22" s="26">
        <v>15169</v>
      </c>
      <c r="C22" s="23">
        <v>1.0232040472175379</v>
      </c>
      <c r="D22" s="27">
        <v>1443</v>
      </c>
      <c r="E22" s="23">
        <v>0.8874538745387455</v>
      </c>
      <c r="F22" s="27">
        <v>4402</v>
      </c>
      <c r="G22" s="23">
        <v>0.960925562104344</v>
      </c>
      <c r="H22" s="27">
        <v>21014</v>
      </c>
      <c r="I22" s="23">
        <v>0.9991441612780525</v>
      </c>
      <c r="J22" s="27">
        <v>575</v>
      </c>
      <c r="K22" s="23">
        <v>1.0267857142857142</v>
      </c>
      <c r="L22" s="27">
        <v>21589</v>
      </c>
      <c r="M22" s="23">
        <v>0.9998610596517229</v>
      </c>
    </row>
    <row r="23" spans="1:13" ht="12.75">
      <c r="A23" s="14" t="s">
        <v>27</v>
      </c>
      <c r="B23" s="26">
        <v>15097</v>
      </c>
      <c r="C23" s="23">
        <v>0.992440178806205</v>
      </c>
      <c r="D23" s="27">
        <v>1488</v>
      </c>
      <c r="E23" s="23">
        <v>0.933500627352572</v>
      </c>
      <c r="F23" s="27">
        <v>4535</v>
      </c>
      <c r="G23" s="23">
        <v>1.00154593639575</v>
      </c>
      <c r="H23" s="27">
        <v>21120</v>
      </c>
      <c r="I23" s="23">
        <v>0.9899690634667659</v>
      </c>
      <c r="J23" s="27">
        <v>460</v>
      </c>
      <c r="K23" s="23">
        <v>0.736</v>
      </c>
      <c r="L23" s="27">
        <v>21580</v>
      </c>
      <c r="M23" s="23">
        <v>0.982740561956373</v>
      </c>
    </row>
    <row r="24" spans="1:13" ht="12.75">
      <c r="A24" s="14" t="s">
        <v>28</v>
      </c>
      <c r="B24" s="10">
        <v>13688</v>
      </c>
      <c r="C24" s="37">
        <v>0.9658481512842224</v>
      </c>
      <c r="D24" s="11">
        <v>1327</v>
      </c>
      <c r="E24" s="23">
        <v>0.9228094575799722</v>
      </c>
      <c r="F24" s="10">
        <v>4097</v>
      </c>
      <c r="G24" s="37">
        <v>0.9676428908833254</v>
      </c>
      <c r="H24" s="11">
        <v>19112</v>
      </c>
      <c r="I24" s="23">
        <v>0.9631122757508567</v>
      </c>
      <c r="J24" s="11">
        <v>536</v>
      </c>
      <c r="K24" s="33">
        <v>1.0248565965583174</v>
      </c>
      <c r="L24" s="11">
        <v>19648</v>
      </c>
      <c r="M24" s="33">
        <v>0.9646977954534296</v>
      </c>
    </row>
    <row r="25" spans="1:13" ht="12.75">
      <c r="A25" s="14" t="s">
        <v>29</v>
      </c>
      <c r="B25" s="10">
        <v>43954</v>
      </c>
      <c r="C25" s="37">
        <v>0.9942319437218666</v>
      </c>
      <c r="D25" s="11">
        <v>4258</v>
      </c>
      <c r="E25" s="23">
        <v>0.91412623443538</v>
      </c>
      <c r="F25" s="10">
        <v>13034</v>
      </c>
      <c r="G25" s="37">
        <v>0.9768417897024657</v>
      </c>
      <c r="H25" s="11">
        <v>61246</v>
      </c>
      <c r="I25" s="23">
        <v>0.9845040990194502</v>
      </c>
      <c r="J25" s="11">
        <v>1571</v>
      </c>
      <c r="K25" s="33">
        <v>0.9197892271662763</v>
      </c>
      <c r="L25" s="11">
        <v>62817</v>
      </c>
      <c r="M25" s="33">
        <v>0.982774805219187</v>
      </c>
    </row>
    <row r="26" spans="1:13" ht="13.5" thickBot="1">
      <c r="A26" s="15" t="s">
        <v>30</v>
      </c>
      <c r="B26" s="16">
        <v>84094</v>
      </c>
      <c r="C26" s="38">
        <v>0.9901216252811039</v>
      </c>
      <c r="D26" s="17">
        <v>8390</v>
      </c>
      <c r="E26" s="31">
        <v>0.9210670765177297</v>
      </c>
      <c r="F26" s="16">
        <v>25095</v>
      </c>
      <c r="G26" s="38">
        <v>0.99158368895211</v>
      </c>
      <c r="H26" s="17">
        <v>117579</v>
      </c>
      <c r="I26" s="31">
        <v>0.9851612903225806</v>
      </c>
      <c r="J26" s="16">
        <v>3472</v>
      </c>
      <c r="K26" s="34">
        <v>0.9460490463215259</v>
      </c>
      <c r="L26" s="16">
        <v>121051</v>
      </c>
      <c r="M26" s="34">
        <v>0.9839944724435051</v>
      </c>
    </row>
    <row r="27" spans="1:13" ht="13.5" thickBot="1" thickTop="1">
      <c r="A27" s="18" t="s">
        <v>31</v>
      </c>
      <c r="B27" s="19">
        <v>164560</v>
      </c>
      <c r="C27" s="39">
        <v>0.9981197306969127</v>
      </c>
      <c r="D27" s="20">
        <v>17299</v>
      </c>
      <c r="E27" s="36">
        <v>0.9415446579219506</v>
      </c>
      <c r="F27" s="19">
        <v>49588</v>
      </c>
      <c r="G27" s="39">
        <v>0.9868651488616462</v>
      </c>
      <c r="H27" s="20">
        <v>231377</v>
      </c>
      <c r="I27" s="36">
        <v>0.9909461178375184</v>
      </c>
      <c r="J27" s="20">
        <v>7183</v>
      </c>
      <c r="K27" s="35">
        <v>0.8355240200069792</v>
      </c>
      <c r="L27" s="20">
        <v>238560</v>
      </c>
      <c r="M27" s="35">
        <v>0.9854267869535045</v>
      </c>
    </row>
    <row r="28" ht="12.75">
      <c r="M28" s="1" t="s">
        <v>32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34" sqref="D34"/>
    </sheetView>
  </sheetViews>
  <sheetFormatPr defaultColWidth="9.00390625" defaultRowHeight="13.5"/>
  <cols>
    <col min="1" max="1" width="10.125" style="0" customWidth="1"/>
    <col min="2" max="2" width="8.125" style="0" customWidth="1"/>
    <col min="3" max="3" width="6.625" style="0" customWidth="1"/>
    <col min="4" max="4" width="7.125" style="0" customWidth="1"/>
    <col min="5" max="5" width="6.625" style="0" customWidth="1"/>
    <col min="6" max="6" width="7.125" style="0" customWidth="1"/>
    <col min="7" max="7" width="6.625" style="0" customWidth="1"/>
    <col min="8" max="8" width="8.125" style="0" customWidth="1"/>
    <col min="9" max="9" width="6.625" style="0" customWidth="1"/>
    <col min="10" max="10" width="7.125" style="0" customWidth="1"/>
    <col min="11" max="11" width="6.625" style="0" customWidth="1"/>
    <col min="12" max="12" width="8.125" style="0" customWidth="1"/>
    <col min="13" max="13" width="6.625" style="0" customWidth="1"/>
  </cols>
  <sheetData>
    <row r="1" spans="1:13" ht="12.75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41</v>
      </c>
    </row>
    <row r="3" spans="1:13" ht="13.5" thickBot="1">
      <c r="A3" s="2"/>
      <c r="B3" s="3" t="s">
        <v>42</v>
      </c>
      <c r="C3" s="4" t="s">
        <v>43</v>
      </c>
      <c r="D3" s="5" t="s">
        <v>44</v>
      </c>
      <c r="E3" s="6" t="s">
        <v>43</v>
      </c>
      <c r="F3" s="3" t="s">
        <v>45</v>
      </c>
      <c r="G3" s="4" t="s">
        <v>43</v>
      </c>
      <c r="H3" s="5" t="s">
        <v>46</v>
      </c>
      <c r="I3" s="6" t="s">
        <v>43</v>
      </c>
      <c r="J3" s="5" t="s">
        <v>47</v>
      </c>
      <c r="K3" s="7" t="s">
        <v>43</v>
      </c>
      <c r="L3" s="5" t="s">
        <v>48</v>
      </c>
      <c r="M3" s="7" t="s">
        <v>43</v>
      </c>
    </row>
    <row r="4" spans="1:13" ht="12.75">
      <c r="A4" s="8" t="s">
        <v>49</v>
      </c>
      <c r="B4" s="46">
        <v>132096</v>
      </c>
      <c r="C4" s="47">
        <v>106.00329013361151</v>
      </c>
      <c r="D4" s="48">
        <v>15111</v>
      </c>
      <c r="E4" s="49">
        <v>109.20719809207198</v>
      </c>
      <c r="F4" s="46">
        <v>48387</v>
      </c>
      <c r="G4" s="47">
        <v>96.9019105218889</v>
      </c>
      <c r="H4" s="48">
        <v>195594</v>
      </c>
      <c r="I4" s="49">
        <v>103.8261866593059</v>
      </c>
      <c r="J4" s="48">
        <v>11419</v>
      </c>
      <c r="K4" s="50">
        <v>86.33751701194616</v>
      </c>
      <c r="L4" s="48">
        <v>207013</v>
      </c>
      <c r="M4" s="50">
        <v>102.67890800150785</v>
      </c>
    </row>
    <row r="5" spans="1:13" ht="12.75">
      <c r="A5" s="9" t="s">
        <v>50</v>
      </c>
      <c r="B5" s="10">
        <v>140885</v>
      </c>
      <c r="C5" s="51">
        <v>106.65349442829456</v>
      </c>
      <c r="D5" s="11">
        <v>17831</v>
      </c>
      <c r="E5" s="52">
        <v>118.00013235391438</v>
      </c>
      <c r="F5" s="10">
        <v>48639</v>
      </c>
      <c r="G5" s="51">
        <v>100.52080104160208</v>
      </c>
      <c r="H5" s="11">
        <v>207355</v>
      </c>
      <c r="I5" s="52">
        <v>106.01296563289262</v>
      </c>
      <c r="J5" s="11">
        <v>10636</v>
      </c>
      <c r="K5" s="53">
        <v>93.14300726858744</v>
      </c>
      <c r="L5" s="11">
        <v>217991</v>
      </c>
      <c r="M5" s="53">
        <v>105.3030486008125</v>
      </c>
    </row>
    <row r="6" spans="1:13" ht="12.75">
      <c r="A6" s="9" t="s">
        <v>51</v>
      </c>
      <c r="B6" s="10">
        <v>144454</v>
      </c>
      <c r="C6" s="51">
        <v>102.53327181743977</v>
      </c>
      <c r="D6" s="11">
        <v>18059</v>
      </c>
      <c r="E6" s="52">
        <v>101.27867197577254</v>
      </c>
      <c r="F6" s="10">
        <v>52553</v>
      </c>
      <c r="G6" s="51">
        <v>108.04704044079854</v>
      </c>
      <c r="H6" s="11">
        <v>215066</v>
      </c>
      <c r="I6" s="52">
        <v>103.71874321815244</v>
      </c>
      <c r="J6" s="11">
        <v>10327</v>
      </c>
      <c r="K6" s="53">
        <v>97.09477247085371</v>
      </c>
      <c r="L6" s="11">
        <v>225393</v>
      </c>
      <c r="M6" s="53">
        <v>103.39555302741856</v>
      </c>
    </row>
    <row r="7" spans="1:13" ht="12.75">
      <c r="A7" s="9" t="s">
        <v>52</v>
      </c>
      <c r="B7" s="10">
        <v>148022</v>
      </c>
      <c r="C7" s="51">
        <v>102.46999044678581</v>
      </c>
      <c r="D7" s="11">
        <v>18335</v>
      </c>
      <c r="E7" s="52">
        <v>101.52832382745444</v>
      </c>
      <c r="F7" s="10">
        <v>51730</v>
      </c>
      <c r="G7" s="51">
        <v>98.43396190512435</v>
      </c>
      <c r="H7" s="11">
        <v>218087</v>
      </c>
      <c r="I7" s="52">
        <v>101.40468507341933</v>
      </c>
      <c r="J7" s="11">
        <v>9418</v>
      </c>
      <c r="K7" s="53">
        <v>91.19783092863368</v>
      </c>
      <c r="L7" s="11">
        <v>227505</v>
      </c>
      <c r="M7" s="53">
        <v>100.93702998762161</v>
      </c>
    </row>
    <row r="8" spans="1:13" ht="13.5" thickBot="1">
      <c r="A8" s="12" t="s">
        <v>53</v>
      </c>
      <c r="B8" s="54">
        <v>157199</v>
      </c>
      <c r="C8" s="55">
        <v>106.19975409060815</v>
      </c>
      <c r="D8" s="56">
        <v>19222</v>
      </c>
      <c r="E8" s="57">
        <v>104.83774202345242</v>
      </c>
      <c r="F8" s="54">
        <v>51856</v>
      </c>
      <c r="G8" s="55">
        <v>100.24357239512855</v>
      </c>
      <c r="H8" s="56">
        <v>228277</v>
      </c>
      <c r="I8" s="57">
        <v>104.6724472343606</v>
      </c>
      <c r="J8" s="56">
        <v>8744</v>
      </c>
      <c r="K8" s="58">
        <v>92.84349118708856</v>
      </c>
      <c r="L8" s="56">
        <v>237021</v>
      </c>
      <c r="M8" s="58">
        <v>104.18276521395133</v>
      </c>
    </row>
    <row r="9" spans="1:13" ht="13.5" thickTop="1">
      <c r="A9" s="13">
        <v>36526</v>
      </c>
      <c r="B9" s="59">
        <v>11265</v>
      </c>
      <c r="C9" s="60">
        <v>99.12882787750792</v>
      </c>
      <c r="D9" s="61">
        <v>1428</v>
      </c>
      <c r="E9" s="62">
        <v>100.91872791519434</v>
      </c>
      <c r="F9" s="59">
        <v>3873</v>
      </c>
      <c r="G9" s="60">
        <v>91.23674911660777</v>
      </c>
      <c r="H9" s="61">
        <v>16566</v>
      </c>
      <c r="I9" s="62">
        <v>97.30968045112782</v>
      </c>
      <c r="J9" s="61">
        <v>1049</v>
      </c>
      <c r="K9" s="63">
        <v>162.13292117465224</v>
      </c>
      <c r="L9" s="61">
        <v>17615</v>
      </c>
      <c r="M9" s="63">
        <v>99.68309659894743</v>
      </c>
    </row>
    <row r="10" spans="1:13" ht="12.75">
      <c r="A10" s="14" t="s">
        <v>54</v>
      </c>
      <c r="B10" s="10">
        <v>12198</v>
      </c>
      <c r="C10" s="51">
        <v>103.72448979591837</v>
      </c>
      <c r="D10" s="11">
        <v>1560</v>
      </c>
      <c r="E10" s="52">
        <v>99.74424552429667</v>
      </c>
      <c r="F10" s="10">
        <v>4000</v>
      </c>
      <c r="G10" s="51">
        <v>103.14595152140278</v>
      </c>
      <c r="H10" s="11">
        <v>17758</v>
      </c>
      <c r="I10" s="52">
        <v>103.2321823043832</v>
      </c>
      <c r="J10" s="11">
        <v>796</v>
      </c>
      <c r="K10" s="53">
        <v>134.006734006734</v>
      </c>
      <c r="L10" s="11">
        <v>18554</v>
      </c>
      <c r="M10" s="53">
        <v>104.25938413126545</v>
      </c>
    </row>
    <row r="11" spans="1:13" ht="12.75">
      <c r="A11" s="14" t="s">
        <v>55</v>
      </c>
      <c r="B11" s="10">
        <v>14742</v>
      </c>
      <c r="C11" s="51">
        <v>107.34726571033278</v>
      </c>
      <c r="D11" s="11">
        <v>1674</v>
      </c>
      <c r="E11" s="52">
        <v>97.26902963393376</v>
      </c>
      <c r="F11" s="10">
        <v>4429</v>
      </c>
      <c r="G11" s="51">
        <v>99.72979058770547</v>
      </c>
      <c r="H11" s="11">
        <v>20845</v>
      </c>
      <c r="I11" s="52">
        <v>104.77506911284242</v>
      </c>
      <c r="J11" s="11">
        <v>905</v>
      </c>
      <c r="K11" s="53">
        <v>120.34574468085107</v>
      </c>
      <c r="L11" s="11">
        <v>21750</v>
      </c>
      <c r="M11" s="53">
        <v>105.3421804620526</v>
      </c>
    </row>
    <row r="12" spans="1:13" ht="12.75">
      <c r="A12" s="14" t="s">
        <v>56</v>
      </c>
      <c r="B12" s="10">
        <v>38205</v>
      </c>
      <c r="C12" s="51">
        <v>103.657378516971</v>
      </c>
      <c r="D12" s="11">
        <v>4662</v>
      </c>
      <c r="E12" s="52">
        <v>99.19148936170212</v>
      </c>
      <c r="F12" s="10">
        <v>12302</v>
      </c>
      <c r="G12" s="51">
        <v>97.91467685450493</v>
      </c>
      <c r="H12" s="11">
        <v>55169</v>
      </c>
      <c r="I12" s="52">
        <v>101.9364017664123</v>
      </c>
      <c r="J12" s="11">
        <v>2750</v>
      </c>
      <c r="K12" s="53">
        <v>137.98294029101856</v>
      </c>
      <c r="L12" s="11">
        <v>57919</v>
      </c>
      <c r="M12" s="53">
        <v>103.21666607263784</v>
      </c>
    </row>
    <row r="13" spans="1:13" ht="12.75">
      <c r="A13" s="14" t="s">
        <v>57</v>
      </c>
      <c r="B13" s="10">
        <v>14527</v>
      </c>
      <c r="C13" s="51">
        <v>104.14366621263173</v>
      </c>
      <c r="D13" s="11">
        <v>1601</v>
      </c>
      <c r="E13" s="52">
        <v>94.12110523221634</v>
      </c>
      <c r="F13" s="10">
        <v>4452</v>
      </c>
      <c r="G13" s="51">
        <v>97.52464403066813</v>
      </c>
      <c r="H13" s="11">
        <v>20580</v>
      </c>
      <c r="I13" s="52">
        <v>101.80558990848381</v>
      </c>
      <c r="J13" s="11">
        <v>804</v>
      </c>
      <c r="K13" s="53">
        <v>139.10034602076124</v>
      </c>
      <c r="L13" s="11">
        <v>21384</v>
      </c>
      <c r="M13" s="53">
        <v>102.84230269802337</v>
      </c>
    </row>
    <row r="14" spans="1:13" ht="12.75">
      <c r="A14" s="14" t="s">
        <v>58</v>
      </c>
      <c r="B14" s="10">
        <v>13383</v>
      </c>
      <c r="C14" s="51">
        <v>105.62746645619573</v>
      </c>
      <c r="D14" s="11">
        <v>1486</v>
      </c>
      <c r="E14" s="52">
        <v>95.1953875720692</v>
      </c>
      <c r="F14" s="10">
        <v>3965</v>
      </c>
      <c r="G14" s="51">
        <v>93.69092627599244</v>
      </c>
      <c r="H14" s="11">
        <v>18834</v>
      </c>
      <c r="I14" s="52">
        <v>102.00942425391324</v>
      </c>
      <c r="J14" s="11">
        <v>635</v>
      </c>
      <c r="K14" s="53">
        <v>91.63059163059162</v>
      </c>
      <c r="L14" s="11">
        <v>19469</v>
      </c>
      <c r="M14" s="53">
        <v>101.63395280851952</v>
      </c>
    </row>
    <row r="15" spans="1:13" ht="12.75">
      <c r="A15" s="14" t="s">
        <v>59</v>
      </c>
      <c r="B15" s="10">
        <v>13822</v>
      </c>
      <c r="C15" s="51">
        <v>105.98880453952917</v>
      </c>
      <c r="D15" s="11">
        <v>1515</v>
      </c>
      <c r="E15" s="52">
        <v>97.99482535575679</v>
      </c>
      <c r="F15" s="10">
        <v>4221</v>
      </c>
      <c r="G15" s="51">
        <v>90.46292327475354</v>
      </c>
      <c r="H15" s="11">
        <v>19558</v>
      </c>
      <c r="I15" s="52">
        <v>101.58416870098166</v>
      </c>
      <c r="J15" s="11">
        <v>738</v>
      </c>
      <c r="K15" s="53">
        <v>108.05270863836019</v>
      </c>
      <c r="L15" s="11">
        <v>20296</v>
      </c>
      <c r="M15" s="53">
        <v>101.80577849117174</v>
      </c>
    </row>
    <row r="16" spans="1:13" ht="12.75">
      <c r="A16" s="14" t="s">
        <v>60</v>
      </c>
      <c r="B16" s="10">
        <v>41732</v>
      </c>
      <c r="C16" s="51">
        <v>105.22440746343923</v>
      </c>
      <c r="D16" s="11">
        <v>4602</v>
      </c>
      <c r="E16" s="52">
        <v>95.71547420965058</v>
      </c>
      <c r="F16" s="10">
        <v>12638</v>
      </c>
      <c r="G16" s="51">
        <v>93.87209388694941</v>
      </c>
      <c r="H16" s="11">
        <v>58972</v>
      </c>
      <c r="I16" s="52">
        <v>101.79696535533651</v>
      </c>
      <c r="J16" s="11">
        <v>2177</v>
      </c>
      <c r="K16" s="53">
        <v>111.41248720573182</v>
      </c>
      <c r="L16" s="11">
        <v>61149</v>
      </c>
      <c r="M16" s="53">
        <v>102.11071219838024</v>
      </c>
    </row>
    <row r="17" spans="1:13" ht="12.75">
      <c r="A17" s="14" t="s">
        <v>61</v>
      </c>
      <c r="B17" s="10">
        <v>79937</v>
      </c>
      <c r="C17" s="51">
        <v>104.46959499196258</v>
      </c>
      <c r="D17" s="11">
        <v>9264</v>
      </c>
      <c r="E17" s="52">
        <v>97.43374000841398</v>
      </c>
      <c r="F17" s="10">
        <v>24940</v>
      </c>
      <c r="G17" s="51">
        <v>95.82356783340377</v>
      </c>
      <c r="H17" s="11">
        <v>114141</v>
      </c>
      <c r="I17" s="52">
        <v>101.86431299753687</v>
      </c>
      <c r="J17" s="11">
        <v>4927</v>
      </c>
      <c r="K17" s="53">
        <v>124.82898403851026</v>
      </c>
      <c r="L17" s="11">
        <v>119068</v>
      </c>
      <c r="M17" s="53">
        <v>102.64571246303848</v>
      </c>
    </row>
    <row r="18" spans="1:13" ht="12.75">
      <c r="A18" s="14" t="s">
        <v>62</v>
      </c>
      <c r="B18" s="10">
        <v>13449</v>
      </c>
      <c r="C18" s="51">
        <v>102.14171793119162</v>
      </c>
      <c r="D18" s="11">
        <v>1470</v>
      </c>
      <c r="E18" s="52">
        <v>95.51656920077973</v>
      </c>
      <c r="F18" s="10">
        <v>4154</v>
      </c>
      <c r="G18" s="51">
        <v>96.02404068423486</v>
      </c>
      <c r="H18" s="11">
        <v>19073</v>
      </c>
      <c r="I18" s="52">
        <v>100.21542664985287</v>
      </c>
      <c r="J18" s="11">
        <v>616</v>
      </c>
      <c r="K18" s="53">
        <v>84.26812585499316</v>
      </c>
      <c r="L18" s="11">
        <v>19689</v>
      </c>
      <c r="M18" s="53">
        <v>99.62556292060923</v>
      </c>
    </row>
    <row r="19" spans="1:13" ht="12.75">
      <c r="A19" s="14" t="s">
        <v>63</v>
      </c>
      <c r="B19" s="10">
        <v>12987</v>
      </c>
      <c r="C19" s="51">
        <v>107.40158782666225</v>
      </c>
      <c r="D19" s="11">
        <v>1393</v>
      </c>
      <c r="E19" s="52">
        <v>99.85663082437276</v>
      </c>
      <c r="F19" s="10">
        <v>3848</v>
      </c>
      <c r="G19" s="51">
        <v>99.17525773195877</v>
      </c>
      <c r="H19" s="11">
        <v>18228</v>
      </c>
      <c r="I19" s="52">
        <v>104.9576783555018</v>
      </c>
      <c r="J19" s="11">
        <v>742</v>
      </c>
      <c r="K19" s="53">
        <v>80.73993471164309</v>
      </c>
      <c r="L19" s="11">
        <v>18970</v>
      </c>
      <c r="M19" s="53">
        <v>103.74056655364761</v>
      </c>
    </row>
    <row r="20" spans="1:13" ht="12.75">
      <c r="A20" s="14" t="s">
        <v>64</v>
      </c>
      <c r="B20" s="10">
        <v>14288</v>
      </c>
      <c r="C20" s="51">
        <v>106.1752247900721</v>
      </c>
      <c r="D20" s="11">
        <v>1588</v>
      </c>
      <c r="E20" s="52">
        <v>95.26094781043791</v>
      </c>
      <c r="F20" s="10">
        <v>3963</v>
      </c>
      <c r="G20" s="51">
        <v>96.82384559003177</v>
      </c>
      <c r="H20" s="11">
        <v>19839</v>
      </c>
      <c r="I20" s="52">
        <v>103.23671748972265</v>
      </c>
      <c r="J20" s="11">
        <v>604</v>
      </c>
      <c r="K20" s="53">
        <v>72.24880382775119</v>
      </c>
      <c r="L20" s="11">
        <v>20443</v>
      </c>
      <c r="M20" s="53">
        <v>101.94484615768214</v>
      </c>
    </row>
    <row r="21" spans="1:13" ht="12.75">
      <c r="A21" s="14" t="s">
        <v>65</v>
      </c>
      <c r="B21" s="10">
        <v>40724</v>
      </c>
      <c r="C21" s="51">
        <v>105.18648620725281</v>
      </c>
      <c r="D21" s="11">
        <v>4451</v>
      </c>
      <c r="E21" s="52">
        <v>96.73983916539882</v>
      </c>
      <c r="F21" s="10">
        <v>11965</v>
      </c>
      <c r="G21" s="51">
        <v>97.28433205951703</v>
      </c>
      <c r="H21" s="11">
        <v>57140</v>
      </c>
      <c r="I21" s="52">
        <v>102.74021864211737</v>
      </c>
      <c r="J21" s="11">
        <v>1962</v>
      </c>
      <c r="K21" s="53">
        <v>78.92196299275945</v>
      </c>
      <c r="L21" s="11">
        <v>59102</v>
      </c>
      <c r="M21" s="53">
        <v>101.72111114935802</v>
      </c>
    </row>
    <row r="22" spans="1:13" ht="12.75">
      <c r="A22" s="14" t="s">
        <v>66</v>
      </c>
      <c r="B22" s="10">
        <v>14825</v>
      </c>
      <c r="C22" s="51">
        <v>105.11202495745889</v>
      </c>
      <c r="D22" s="11">
        <v>1626</v>
      </c>
      <c r="E22" s="52">
        <v>96.49851632047478</v>
      </c>
      <c r="F22" s="10">
        <v>4581</v>
      </c>
      <c r="G22" s="51">
        <v>102.39159588734911</v>
      </c>
      <c r="H22" s="11">
        <v>21032</v>
      </c>
      <c r="I22" s="52">
        <v>103.79509450722992</v>
      </c>
      <c r="J22" s="11">
        <v>560</v>
      </c>
      <c r="K22" s="53">
        <v>81.99121522693997</v>
      </c>
      <c r="L22" s="11">
        <v>21592</v>
      </c>
      <c r="M22" s="53">
        <v>103.08412107323595</v>
      </c>
    </row>
    <row r="23" spans="1:13" ht="12.75">
      <c r="A23" s="14" t="s">
        <v>67</v>
      </c>
      <c r="B23" s="10">
        <v>15212</v>
      </c>
      <c r="C23" s="51">
        <v>104.2417597478243</v>
      </c>
      <c r="D23" s="11">
        <v>1594</v>
      </c>
      <c r="E23" s="52">
        <v>87.15144887916895</v>
      </c>
      <c r="F23" s="10">
        <v>4528</v>
      </c>
      <c r="G23" s="51">
        <v>96.85561497326202</v>
      </c>
      <c r="H23" s="11">
        <v>21334</v>
      </c>
      <c r="I23" s="52">
        <v>101.12338247144143</v>
      </c>
      <c r="J23" s="11">
        <v>625</v>
      </c>
      <c r="K23" s="53">
        <v>76.68711656441718</v>
      </c>
      <c r="L23" s="11">
        <v>21959</v>
      </c>
      <c r="M23" s="53">
        <v>100.21449434100036</v>
      </c>
    </row>
    <row r="24" spans="1:13" ht="12.75">
      <c r="A24" s="14" t="s">
        <v>68</v>
      </c>
      <c r="B24" s="10">
        <v>14172</v>
      </c>
      <c r="C24" s="51">
        <v>106.80533574496948</v>
      </c>
      <c r="D24" s="11">
        <v>1438</v>
      </c>
      <c r="E24" s="52">
        <v>89.93120700437774</v>
      </c>
      <c r="F24" s="10">
        <v>4234</v>
      </c>
      <c r="G24" s="51">
        <v>96.64460168911208</v>
      </c>
      <c r="H24" s="11">
        <v>19844</v>
      </c>
      <c r="I24" s="52">
        <v>103.09106966595667</v>
      </c>
      <c r="J24" s="11">
        <v>523</v>
      </c>
      <c r="K24" s="53">
        <v>64.32964329643296</v>
      </c>
      <c r="L24" s="11">
        <v>20367</v>
      </c>
      <c r="M24" s="53">
        <v>101.52028710995913</v>
      </c>
    </row>
    <row r="25" spans="1:13" ht="12.75">
      <c r="A25" s="14" t="s">
        <v>69</v>
      </c>
      <c r="B25" s="10">
        <v>44209</v>
      </c>
      <c r="C25" s="51">
        <v>105.34480293570986</v>
      </c>
      <c r="D25" s="11">
        <v>4658</v>
      </c>
      <c r="E25" s="52">
        <v>91.10111480539801</v>
      </c>
      <c r="F25" s="10">
        <v>13343</v>
      </c>
      <c r="G25" s="51">
        <v>98.6178861788618</v>
      </c>
      <c r="H25" s="11">
        <v>62210</v>
      </c>
      <c r="I25" s="52">
        <v>102.64152188618851</v>
      </c>
      <c r="J25" s="11">
        <v>1708</v>
      </c>
      <c r="K25" s="53">
        <v>73.90739939420165</v>
      </c>
      <c r="L25" s="11">
        <v>63918</v>
      </c>
      <c r="M25" s="53">
        <v>101.58614113159568</v>
      </c>
    </row>
    <row r="26" spans="1:13" ht="13.5" thickBot="1">
      <c r="A26" s="15" t="s">
        <v>70</v>
      </c>
      <c r="B26" s="16">
        <v>84933</v>
      </c>
      <c r="C26" s="64">
        <v>105.2688331969956</v>
      </c>
      <c r="D26" s="17">
        <v>9109</v>
      </c>
      <c r="E26" s="65">
        <v>93.77187564340129</v>
      </c>
      <c r="F26" s="16">
        <v>25308</v>
      </c>
      <c r="G26" s="64">
        <v>97.98288745208875</v>
      </c>
      <c r="H26" s="17">
        <v>119350</v>
      </c>
      <c r="I26" s="65">
        <v>102.68875026887503</v>
      </c>
      <c r="J26" s="17">
        <v>3670</v>
      </c>
      <c r="K26" s="66">
        <v>76.50614967688139</v>
      </c>
      <c r="L26" s="17">
        <v>123020</v>
      </c>
      <c r="M26" s="66">
        <v>101.65093949860355</v>
      </c>
    </row>
    <row r="27" spans="1:13" ht="13.5" thickBot="1" thickTop="1">
      <c r="A27" s="18" t="s">
        <v>71</v>
      </c>
      <c r="B27" s="19">
        <v>164870</v>
      </c>
      <c r="C27" s="67">
        <v>104.87980203436409</v>
      </c>
      <c r="D27" s="20">
        <v>18373</v>
      </c>
      <c r="E27" s="68">
        <v>95.58318593278536</v>
      </c>
      <c r="F27" s="19">
        <v>50248</v>
      </c>
      <c r="G27" s="67">
        <v>96.89910521443998</v>
      </c>
      <c r="H27" s="20">
        <v>233491</v>
      </c>
      <c r="I27" s="68">
        <v>102.28406716401565</v>
      </c>
      <c r="J27" s="20">
        <v>8597</v>
      </c>
      <c r="K27" s="69">
        <v>98.3188472095151</v>
      </c>
      <c r="L27" s="20">
        <v>242088</v>
      </c>
      <c r="M27" s="69">
        <v>102.13778525953397</v>
      </c>
    </row>
    <row r="28" ht="12.75">
      <c r="M28" s="1" t="s">
        <v>72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33" sqref="E33"/>
    </sheetView>
  </sheetViews>
  <sheetFormatPr defaultColWidth="9.00390625" defaultRowHeight="13.5"/>
  <cols>
    <col min="1" max="1" width="10.125" style="0" customWidth="1"/>
    <col min="2" max="2" width="8.125" style="0" customWidth="1"/>
    <col min="3" max="3" width="6.625" style="0" customWidth="1"/>
    <col min="4" max="4" width="7.125" style="0" customWidth="1"/>
    <col min="5" max="5" width="6.625" style="0" customWidth="1"/>
    <col min="6" max="6" width="7.125" style="0" customWidth="1"/>
    <col min="7" max="7" width="6.625" style="0" customWidth="1"/>
    <col min="8" max="8" width="8.125" style="0" customWidth="1"/>
    <col min="9" max="9" width="6.625" style="0" customWidth="1"/>
    <col min="10" max="10" width="7.125" style="0" customWidth="1"/>
    <col min="11" max="11" width="6.625" style="0" customWidth="1"/>
    <col min="12" max="12" width="8.125" style="0" customWidth="1"/>
    <col min="13" max="13" width="6.625" style="0" customWidth="1"/>
  </cols>
  <sheetData>
    <row r="1" spans="1:13" ht="12.75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41</v>
      </c>
    </row>
    <row r="3" spans="1:13" ht="13.5" thickBot="1">
      <c r="A3" s="2"/>
      <c r="B3" s="3" t="s">
        <v>42</v>
      </c>
      <c r="C3" s="4" t="s">
        <v>43</v>
      </c>
      <c r="D3" s="5" t="s">
        <v>44</v>
      </c>
      <c r="E3" s="6" t="s">
        <v>43</v>
      </c>
      <c r="F3" s="3" t="s">
        <v>45</v>
      </c>
      <c r="G3" s="4" t="s">
        <v>43</v>
      </c>
      <c r="H3" s="5" t="s">
        <v>46</v>
      </c>
      <c r="I3" s="6" t="s">
        <v>43</v>
      </c>
      <c r="J3" s="5" t="s">
        <v>47</v>
      </c>
      <c r="K3" s="7" t="s">
        <v>43</v>
      </c>
      <c r="L3" s="5" t="s">
        <v>48</v>
      </c>
      <c r="M3" s="7" t="s">
        <v>43</v>
      </c>
    </row>
    <row r="4" spans="1:13" ht="12.75">
      <c r="A4" s="8" t="s">
        <v>74</v>
      </c>
      <c r="B4" s="46">
        <v>124615</v>
      </c>
      <c r="C4" s="47">
        <v>104</v>
      </c>
      <c r="D4" s="48">
        <v>13837</v>
      </c>
      <c r="E4" s="49">
        <v>106.3</v>
      </c>
      <c r="F4" s="46">
        <v>49934</v>
      </c>
      <c r="G4" s="47">
        <v>100.1</v>
      </c>
      <c r="H4" s="48">
        <v>188386</v>
      </c>
      <c r="I4" s="49">
        <v>103.1</v>
      </c>
      <c r="J4" s="48">
        <v>13226</v>
      </c>
      <c r="K4" s="50">
        <v>127.1</v>
      </c>
      <c r="L4" s="48">
        <v>201612</v>
      </c>
      <c r="M4" s="50">
        <v>104.4</v>
      </c>
    </row>
    <row r="5" spans="1:13" ht="12.75">
      <c r="A5" s="9" t="s">
        <v>49</v>
      </c>
      <c r="B5" s="10">
        <v>132096</v>
      </c>
      <c r="C5" s="51">
        <v>106</v>
      </c>
      <c r="D5" s="11">
        <v>15111</v>
      </c>
      <c r="E5" s="52">
        <v>109.2</v>
      </c>
      <c r="F5" s="10">
        <v>48387</v>
      </c>
      <c r="G5" s="51">
        <v>96.9</v>
      </c>
      <c r="H5" s="11">
        <v>195594</v>
      </c>
      <c r="I5" s="52">
        <v>103.8</v>
      </c>
      <c r="J5" s="11">
        <v>11419</v>
      </c>
      <c r="K5" s="53">
        <v>86.3</v>
      </c>
      <c r="L5" s="11">
        <v>207013</v>
      </c>
      <c r="M5" s="53">
        <v>102.7</v>
      </c>
    </row>
    <row r="6" spans="1:13" ht="12.75">
      <c r="A6" s="9" t="s">
        <v>50</v>
      </c>
      <c r="B6" s="10">
        <v>140885</v>
      </c>
      <c r="C6" s="51">
        <v>106.7</v>
      </c>
      <c r="D6" s="11">
        <v>17831</v>
      </c>
      <c r="E6" s="52">
        <v>118</v>
      </c>
      <c r="F6" s="10">
        <v>48639</v>
      </c>
      <c r="G6" s="51">
        <v>100.5</v>
      </c>
      <c r="H6" s="11">
        <v>207355</v>
      </c>
      <c r="I6" s="52">
        <v>106</v>
      </c>
      <c r="J6" s="11">
        <v>10636</v>
      </c>
      <c r="K6" s="53">
        <v>93.1</v>
      </c>
      <c r="L6" s="11">
        <v>217991</v>
      </c>
      <c r="M6" s="53">
        <v>105.3</v>
      </c>
    </row>
    <row r="7" spans="1:13" ht="12.75">
      <c r="A7" s="9" t="s">
        <v>51</v>
      </c>
      <c r="B7" s="10">
        <v>144454</v>
      </c>
      <c r="C7" s="51">
        <v>102.5</v>
      </c>
      <c r="D7" s="11">
        <v>18059</v>
      </c>
      <c r="E7" s="52">
        <v>101.3</v>
      </c>
      <c r="F7" s="10">
        <v>52553</v>
      </c>
      <c r="G7" s="51">
        <v>108</v>
      </c>
      <c r="H7" s="11">
        <v>215066</v>
      </c>
      <c r="I7" s="52">
        <v>103.7</v>
      </c>
      <c r="J7" s="11">
        <v>10327</v>
      </c>
      <c r="K7" s="53">
        <v>97.1</v>
      </c>
      <c r="L7" s="11">
        <v>225393</v>
      </c>
      <c r="M7" s="53">
        <v>103.4</v>
      </c>
    </row>
    <row r="8" spans="1:13" ht="13.5" thickBot="1">
      <c r="A8" s="12" t="s">
        <v>52</v>
      </c>
      <c r="B8" s="54">
        <v>148022</v>
      </c>
      <c r="C8" s="55">
        <v>102.5</v>
      </c>
      <c r="D8" s="56">
        <v>18335</v>
      </c>
      <c r="E8" s="57">
        <v>101.5</v>
      </c>
      <c r="F8" s="54">
        <v>51730</v>
      </c>
      <c r="G8" s="55">
        <v>98.4</v>
      </c>
      <c r="H8" s="56">
        <v>218087</v>
      </c>
      <c r="I8" s="57">
        <v>101.4</v>
      </c>
      <c r="J8" s="56">
        <v>9418</v>
      </c>
      <c r="K8" s="58">
        <v>91.2</v>
      </c>
      <c r="L8" s="56">
        <v>227505</v>
      </c>
      <c r="M8" s="58">
        <v>100.9</v>
      </c>
    </row>
    <row r="9" spans="1:13" ht="13.5" thickTop="1">
      <c r="A9" s="13">
        <v>36161</v>
      </c>
      <c r="B9" s="59">
        <v>11364</v>
      </c>
      <c r="C9" s="60">
        <v>106.2</v>
      </c>
      <c r="D9" s="61">
        <v>1415</v>
      </c>
      <c r="E9" s="62">
        <v>100.6</v>
      </c>
      <c r="F9" s="59">
        <v>4245</v>
      </c>
      <c r="G9" s="60">
        <v>108</v>
      </c>
      <c r="H9" s="61">
        <v>17024</v>
      </c>
      <c r="I9" s="62">
        <v>106.2</v>
      </c>
      <c r="J9" s="61">
        <v>647</v>
      </c>
      <c r="K9" s="63">
        <v>78.5</v>
      </c>
      <c r="L9" s="61">
        <v>17671</v>
      </c>
      <c r="M9" s="63">
        <v>104.8</v>
      </c>
    </row>
    <row r="10" spans="1:13" ht="12.75">
      <c r="A10" s="14" t="s">
        <v>54</v>
      </c>
      <c r="B10" s="10">
        <v>11760</v>
      </c>
      <c r="C10" s="51">
        <v>105.4</v>
      </c>
      <c r="D10" s="11">
        <v>1564</v>
      </c>
      <c r="E10" s="52">
        <v>109.7</v>
      </c>
      <c r="F10" s="10">
        <v>3878</v>
      </c>
      <c r="G10" s="51">
        <v>94.6</v>
      </c>
      <c r="H10" s="11">
        <v>17202</v>
      </c>
      <c r="I10" s="52">
        <v>103.1</v>
      </c>
      <c r="J10" s="11">
        <v>594</v>
      </c>
      <c r="K10" s="53">
        <v>78.6</v>
      </c>
      <c r="L10" s="11">
        <v>17796</v>
      </c>
      <c r="M10" s="53">
        <v>102.1</v>
      </c>
    </row>
    <row r="11" spans="1:13" ht="12.75">
      <c r="A11" s="14" t="s">
        <v>55</v>
      </c>
      <c r="B11" s="10">
        <v>13733</v>
      </c>
      <c r="C11" s="51">
        <v>108.1</v>
      </c>
      <c r="D11" s="11">
        <v>1721</v>
      </c>
      <c r="E11" s="52">
        <v>110.2</v>
      </c>
      <c r="F11" s="10">
        <v>4441</v>
      </c>
      <c r="G11" s="51">
        <v>101</v>
      </c>
      <c r="H11" s="11">
        <v>19895</v>
      </c>
      <c r="I11" s="52">
        <v>106.6</v>
      </c>
      <c r="J11" s="11">
        <v>752</v>
      </c>
      <c r="K11" s="53">
        <v>83.6</v>
      </c>
      <c r="L11" s="11">
        <v>20647</v>
      </c>
      <c r="M11" s="53">
        <v>105.6</v>
      </c>
    </row>
    <row r="12" spans="1:13" ht="12.75">
      <c r="A12" s="14" t="s">
        <v>56</v>
      </c>
      <c r="B12" s="10">
        <v>36857</v>
      </c>
      <c r="C12" s="51">
        <v>106.7</v>
      </c>
      <c r="D12" s="11">
        <v>4700</v>
      </c>
      <c r="E12" s="52">
        <v>107</v>
      </c>
      <c r="F12" s="10">
        <v>12564</v>
      </c>
      <c r="G12" s="51">
        <v>101.1</v>
      </c>
      <c r="H12" s="11">
        <v>54121</v>
      </c>
      <c r="I12" s="52">
        <v>105.3</v>
      </c>
      <c r="J12" s="11">
        <v>1993</v>
      </c>
      <c r="K12" s="53">
        <v>80.4</v>
      </c>
      <c r="L12" s="11">
        <v>56114</v>
      </c>
      <c r="M12" s="53">
        <v>104.2</v>
      </c>
    </row>
    <row r="13" spans="1:13" ht="12.75">
      <c r="A13" s="14" t="s">
        <v>57</v>
      </c>
      <c r="B13" s="10">
        <v>13949</v>
      </c>
      <c r="C13" s="51">
        <v>108</v>
      </c>
      <c r="D13" s="11">
        <v>1701</v>
      </c>
      <c r="E13" s="52">
        <v>103.8</v>
      </c>
      <c r="F13" s="10">
        <v>4565</v>
      </c>
      <c r="G13" s="51">
        <v>102</v>
      </c>
      <c r="H13" s="11">
        <v>20215</v>
      </c>
      <c r="I13" s="52">
        <v>106.2</v>
      </c>
      <c r="J13" s="11">
        <v>578</v>
      </c>
      <c r="K13" s="53">
        <v>67.8</v>
      </c>
      <c r="L13" s="11">
        <v>20793</v>
      </c>
      <c r="M13" s="53">
        <v>104.6</v>
      </c>
    </row>
    <row r="14" spans="1:13" ht="12.75">
      <c r="A14" s="14" t="s">
        <v>58</v>
      </c>
      <c r="B14" s="10">
        <v>12670</v>
      </c>
      <c r="C14" s="51">
        <v>107.1</v>
      </c>
      <c r="D14" s="11">
        <v>1561</v>
      </c>
      <c r="E14" s="52">
        <v>103.3</v>
      </c>
      <c r="F14" s="10">
        <v>4232</v>
      </c>
      <c r="G14" s="51">
        <v>97.9</v>
      </c>
      <c r="H14" s="11">
        <v>18463</v>
      </c>
      <c r="I14" s="52">
        <v>104.6</v>
      </c>
      <c r="J14" s="11">
        <v>693</v>
      </c>
      <c r="K14" s="53">
        <v>82.6</v>
      </c>
      <c r="L14" s="11">
        <v>19156</v>
      </c>
      <c r="M14" s="53">
        <v>103.6</v>
      </c>
    </row>
    <row r="15" spans="1:13" ht="12.75">
      <c r="A15" s="14" t="s">
        <v>59</v>
      </c>
      <c r="B15" s="10">
        <v>13041</v>
      </c>
      <c r="C15" s="51">
        <v>106</v>
      </c>
      <c r="D15" s="11">
        <v>1546</v>
      </c>
      <c r="E15" s="52">
        <v>98.4</v>
      </c>
      <c r="F15" s="10">
        <v>4666</v>
      </c>
      <c r="G15" s="51">
        <v>107.2</v>
      </c>
      <c r="H15" s="11">
        <v>19253</v>
      </c>
      <c r="I15" s="52">
        <v>105.6</v>
      </c>
      <c r="J15" s="11">
        <v>683</v>
      </c>
      <c r="K15" s="53">
        <v>80.2</v>
      </c>
      <c r="L15" s="11">
        <v>19936</v>
      </c>
      <c r="M15" s="53">
        <v>104.5</v>
      </c>
    </row>
    <row r="16" spans="1:13" ht="12.75">
      <c r="A16" s="14" t="s">
        <v>60</v>
      </c>
      <c r="B16" s="10">
        <v>39660</v>
      </c>
      <c r="C16" s="51">
        <v>107.1</v>
      </c>
      <c r="D16" s="11">
        <v>4808</v>
      </c>
      <c r="E16" s="52">
        <v>101.8</v>
      </c>
      <c r="F16" s="10">
        <v>13463</v>
      </c>
      <c r="G16" s="51">
        <v>102.4</v>
      </c>
      <c r="H16" s="11">
        <v>57931</v>
      </c>
      <c r="I16" s="52">
        <v>105.5</v>
      </c>
      <c r="J16" s="11">
        <v>1954</v>
      </c>
      <c r="K16" s="53">
        <v>76.8</v>
      </c>
      <c r="L16" s="11">
        <v>59885</v>
      </c>
      <c r="M16" s="53">
        <v>104.2</v>
      </c>
    </row>
    <row r="17" spans="1:13" ht="12.75">
      <c r="A17" s="14" t="s">
        <v>61</v>
      </c>
      <c r="B17" s="10">
        <v>76517</v>
      </c>
      <c r="C17" s="51">
        <v>106.9</v>
      </c>
      <c r="D17" s="11">
        <v>9508</v>
      </c>
      <c r="E17" s="52">
        <v>104.3</v>
      </c>
      <c r="F17" s="10">
        <v>26027</v>
      </c>
      <c r="G17" s="51">
        <v>101.7</v>
      </c>
      <c r="H17" s="11">
        <v>112052</v>
      </c>
      <c r="I17" s="52">
        <v>105.4</v>
      </c>
      <c r="J17" s="11">
        <v>3947</v>
      </c>
      <c r="K17" s="53">
        <v>78.6</v>
      </c>
      <c r="L17" s="11">
        <v>115999</v>
      </c>
      <c r="M17" s="53">
        <v>104.2</v>
      </c>
    </row>
    <row r="18" spans="1:13" ht="12.75">
      <c r="A18" s="14" t="s">
        <v>62</v>
      </c>
      <c r="B18" s="10">
        <v>13167</v>
      </c>
      <c r="C18" s="51">
        <v>103.5</v>
      </c>
      <c r="D18" s="11">
        <v>1539</v>
      </c>
      <c r="E18" s="52">
        <v>100.3</v>
      </c>
      <c r="F18" s="10">
        <v>4326</v>
      </c>
      <c r="G18" s="51">
        <v>96.9</v>
      </c>
      <c r="H18" s="11">
        <v>19032</v>
      </c>
      <c r="I18" s="52">
        <v>101.7</v>
      </c>
      <c r="J18" s="11">
        <v>731</v>
      </c>
      <c r="K18" s="53">
        <v>89.6</v>
      </c>
      <c r="L18" s="11">
        <v>19763</v>
      </c>
      <c r="M18" s="53">
        <v>101.2</v>
      </c>
    </row>
    <row r="19" spans="1:13" ht="12.75">
      <c r="A19" s="14" t="s">
        <v>63</v>
      </c>
      <c r="B19" s="10">
        <v>12092</v>
      </c>
      <c r="C19" s="51">
        <v>106.2</v>
      </c>
      <c r="D19" s="11">
        <v>1395</v>
      </c>
      <c r="E19" s="52">
        <v>95.3</v>
      </c>
      <c r="F19" s="10">
        <v>3880</v>
      </c>
      <c r="G19" s="51">
        <v>98.5</v>
      </c>
      <c r="H19" s="11">
        <v>17367</v>
      </c>
      <c r="I19" s="52">
        <v>103.5</v>
      </c>
      <c r="J19" s="11">
        <v>919</v>
      </c>
      <c r="K19" s="53">
        <v>144.5</v>
      </c>
      <c r="L19" s="11">
        <v>18286</v>
      </c>
      <c r="M19" s="53">
        <v>105</v>
      </c>
    </row>
    <row r="20" spans="1:13" ht="12.75">
      <c r="A20" s="14" t="s">
        <v>64</v>
      </c>
      <c r="B20" s="10">
        <v>13457</v>
      </c>
      <c r="C20" s="51">
        <v>105.7</v>
      </c>
      <c r="D20" s="11">
        <v>1667</v>
      </c>
      <c r="E20" s="52">
        <v>101.1</v>
      </c>
      <c r="F20" s="10">
        <v>4093</v>
      </c>
      <c r="G20" s="51">
        <v>96.1</v>
      </c>
      <c r="H20" s="11">
        <v>19217</v>
      </c>
      <c r="I20" s="52">
        <v>103.1</v>
      </c>
      <c r="J20" s="11">
        <v>836</v>
      </c>
      <c r="K20" s="53">
        <v>93.1</v>
      </c>
      <c r="L20" s="11">
        <v>20053</v>
      </c>
      <c r="M20" s="53">
        <v>102.7</v>
      </c>
    </row>
    <row r="21" spans="1:13" ht="12.75">
      <c r="A21" s="14" t="s">
        <v>65</v>
      </c>
      <c r="B21" s="10">
        <v>38716</v>
      </c>
      <c r="C21" s="51">
        <v>105.1</v>
      </c>
      <c r="D21" s="11">
        <v>4601</v>
      </c>
      <c r="E21" s="52">
        <v>99</v>
      </c>
      <c r="F21" s="10">
        <v>12299</v>
      </c>
      <c r="G21" s="51">
        <v>97.1</v>
      </c>
      <c r="H21" s="11">
        <v>55616</v>
      </c>
      <c r="I21" s="52">
        <v>102.7</v>
      </c>
      <c r="J21" s="11">
        <v>2486</v>
      </c>
      <c r="K21" s="53">
        <v>105.8</v>
      </c>
      <c r="L21" s="11">
        <v>58102</v>
      </c>
      <c r="M21" s="53">
        <v>102.9</v>
      </c>
    </row>
    <row r="22" spans="1:13" ht="12.75">
      <c r="A22" s="14" t="s">
        <v>66</v>
      </c>
      <c r="B22" s="10">
        <v>14104</v>
      </c>
      <c r="C22" s="51">
        <v>102.6</v>
      </c>
      <c r="D22" s="11">
        <v>1685</v>
      </c>
      <c r="E22" s="52">
        <v>106.7</v>
      </c>
      <c r="F22" s="10">
        <v>4474</v>
      </c>
      <c r="G22" s="51">
        <v>94.3</v>
      </c>
      <c r="H22" s="11">
        <v>20263</v>
      </c>
      <c r="I22" s="52">
        <v>101</v>
      </c>
      <c r="J22" s="11">
        <v>683</v>
      </c>
      <c r="K22" s="53">
        <v>91.4</v>
      </c>
      <c r="L22" s="11">
        <v>20946</v>
      </c>
      <c r="M22" s="53">
        <v>100.6</v>
      </c>
    </row>
    <row r="23" spans="1:13" ht="12.75">
      <c r="A23" s="14" t="s">
        <v>67</v>
      </c>
      <c r="B23" s="10">
        <v>14593</v>
      </c>
      <c r="C23" s="51">
        <v>108.4</v>
      </c>
      <c r="D23" s="11">
        <v>1829</v>
      </c>
      <c r="E23" s="52">
        <v>119.6</v>
      </c>
      <c r="F23" s="10">
        <v>4675</v>
      </c>
      <c r="G23" s="51">
        <v>101.2</v>
      </c>
      <c r="H23" s="11">
        <v>21097</v>
      </c>
      <c r="I23" s="52">
        <v>107.6</v>
      </c>
      <c r="J23" s="11">
        <v>815</v>
      </c>
      <c r="K23" s="53">
        <v>134</v>
      </c>
      <c r="L23" s="11">
        <v>21912</v>
      </c>
      <c r="M23" s="53">
        <v>108.4</v>
      </c>
    </row>
    <row r="24" spans="1:13" ht="12.75">
      <c r="A24" s="14" t="s">
        <v>68</v>
      </c>
      <c r="B24" s="10">
        <v>13269</v>
      </c>
      <c r="C24" s="51">
        <v>107.1</v>
      </c>
      <c r="D24" s="11">
        <v>1599</v>
      </c>
      <c r="E24" s="52">
        <v>109.1</v>
      </c>
      <c r="F24" s="10">
        <v>4381</v>
      </c>
      <c r="G24" s="51">
        <v>106.3</v>
      </c>
      <c r="H24" s="11">
        <v>19249</v>
      </c>
      <c r="I24" s="52">
        <v>107.1</v>
      </c>
      <c r="J24" s="11">
        <v>813</v>
      </c>
      <c r="K24" s="53">
        <v>117.8</v>
      </c>
      <c r="L24" s="11">
        <v>20062</v>
      </c>
      <c r="M24" s="53">
        <v>107.5</v>
      </c>
    </row>
    <row r="25" spans="1:13" ht="12.75">
      <c r="A25" s="14" t="s">
        <v>69</v>
      </c>
      <c r="B25" s="10">
        <v>41966</v>
      </c>
      <c r="C25" s="51">
        <v>106</v>
      </c>
      <c r="D25" s="11">
        <v>5113</v>
      </c>
      <c r="E25" s="52">
        <v>111.8</v>
      </c>
      <c r="F25" s="10">
        <v>13530</v>
      </c>
      <c r="G25" s="51">
        <v>100.3</v>
      </c>
      <c r="H25" s="11">
        <v>60609</v>
      </c>
      <c r="I25" s="52">
        <v>105.1</v>
      </c>
      <c r="J25" s="11">
        <v>2311</v>
      </c>
      <c r="K25" s="53">
        <v>113</v>
      </c>
      <c r="L25" s="11">
        <v>62920</v>
      </c>
      <c r="M25" s="53">
        <v>105.4</v>
      </c>
    </row>
    <row r="26" spans="1:13" ht="13.5" thickBot="1">
      <c r="A26" s="15" t="s">
        <v>70</v>
      </c>
      <c r="B26" s="16">
        <v>80682</v>
      </c>
      <c r="C26" s="64">
        <v>105.6</v>
      </c>
      <c r="D26" s="17">
        <v>9714</v>
      </c>
      <c r="E26" s="65">
        <v>105.4</v>
      </c>
      <c r="F26" s="16">
        <v>25829</v>
      </c>
      <c r="G26" s="64">
        <v>98.8</v>
      </c>
      <c r="H26" s="17">
        <v>116225</v>
      </c>
      <c r="I26" s="65">
        <v>104</v>
      </c>
      <c r="J26" s="17">
        <v>4797</v>
      </c>
      <c r="K26" s="66">
        <v>109.1</v>
      </c>
      <c r="L26" s="17">
        <v>121022</v>
      </c>
      <c r="M26" s="66">
        <v>104.2</v>
      </c>
    </row>
    <row r="27" spans="1:13" ht="13.5" thickBot="1" thickTop="1">
      <c r="A27" s="18" t="s">
        <v>75</v>
      </c>
      <c r="B27" s="19">
        <v>157199</v>
      </c>
      <c r="C27" s="67">
        <v>106.2</v>
      </c>
      <c r="D27" s="20">
        <v>19222</v>
      </c>
      <c r="E27" s="68">
        <v>104.8</v>
      </c>
      <c r="F27" s="19">
        <v>51856</v>
      </c>
      <c r="G27" s="67">
        <v>100.2</v>
      </c>
      <c r="H27" s="20">
        <v>228277</v>
      </c>
      <c r="I27" s="68">
        <v>104.7</v>
      </c>
      <c r="J27" s="20">
        <v>8744</v>
      </c>
      <c r="K27" s="69">
        <v>92.8</v>
      </c>
      <c r="L27" s="20">
        <v>237021</v>
      </c>
      <c r="M27" s="69">
        <v>104.2</v>
      </c>
    </row>
    <row r="28" ht="12.75">
      <c r="M28" s="1" t="s">
        <v>72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9">
      <selection activeCell="B12" sqref="B12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124</v>
      </c>
      <c r="B4" s="70">
        <v>172779</v>
      </c>
      <c r="C4" s="71">
        <v>1.0305812039224107</v>
      </c>
      <c r="D4" s="72">
        <v>13940</v>
      </c>
      <c r="E4" s="71">
        <v>0.9826589595375722</v>
      </c>
      <c r="F4" s="72">
        <v>35563</v>
      </c>
      <c r="G4" s="71">
        <v>0.9905852204673965</v>
      </c>
      <c r="H4" s="72">
        <v>222282</v>
      </c>
      <c r="I4" s="71">
        <v>1.0208644294315672</v>
      </c>
      <c r="J4" s="72">
        <v>4207</v>
      </c>
      <c r="K4" s="71">
        <v>1.0470383275261324</v>
      </c>
      <c r="L4" s="72">
        <v>226489</v>
      </c>
      <c r="M4" s="71">
        <v>1.0213386725109015</v>
      </c>
    </row>
    <row r="5" spans="1:13" ht="12.75">
      <c r="A5" s="12" t="s">
        <v>125</v>
      </c>
      <c r="B5" s="70">
        <v>173438</v>
      </c>
      <c r="C5" s="71">
        <v>1.003814120929048</v>
      </c>
      <c r="D5" s="72">
        <v>13647</v>
      </c>
      <c r="E5" s="71">
        <v>0.9789813486370158</v>
      </c>
      <c r="F5" s="72">
        <v>36205</v>
      </c>
      <c r="G5" s="71">
        <v>1.0180524702640386</v>
      </c>
      <c r="H5" s="72">
        <v>223290</v>
      </c>
      <c r="I5" s="71">
        <v>1.0045347801441413</v>
      </c>
      <c r="J5" s="72">
        <v>4776</v>
      </c>
      <c r="K5" s="71">
        <v>1.1352507725219871</v>
      </c>
      <c r="L5" s="72">
        <v>228066</v>
      </c>
      <c r="M5" s="71">
        <v>1.006962810555921</v>
      </c>
    </row>
    <row r="6" spans="1:13" ht="12.75">
      <c r="A6" s="9" t="s">
        <v>133</v>
      </c>
      <c r="B6" s="26">
        <v>178515</v>
      </c>
      <c r="C6" s="23">
        <v>1.029272708403003</v>
      </c>
      <c r="D6" s="27">
        <v>14358</v>
      </c>
      <c r="E6" s="23">
        <v>1.052099362497252</v>
      </c>
      <c r="F6" s="27">
        <v>36164</v>
      </c>
      <c r="G6" s="23">
        <v>0.9988675597293192</v>
      </c>
      <c r="H6" s="27">
        <v>229037</v>
      </c>
      <c r="I6" s="23">
        <v>1.0257378297281563</v>
      </c>
      <c r="J6" s="27">
        <v>5232</v>
      </c>
      <c r="K6" s="23">
        <v>1.0954773869346734</v>
      </c>
      <c r="L6" s="27">
        <v>234269</v>
      </c>
      <c r="M6" s="23">
        <v>1.0271982671682758</v>
      </c>
    </row>
    <row r="7" spans="1:13" ht="12.75">
      <c r="A7" s="9" t="s">
        <v>140</v>
      </c>
      <c r="B7" s="26">
        <v>188042</v>
      </c>
      <c r="C7" s="23">
        <v>1.0533680643083214</v>
      </c>
      <c r="D7" s="27">
        <v>14728</v>
      </c>
      <c r="E7" s="23">
        <v>1.025769605794679</v>
      </c>
      <c r="F7" s="27">
        <v>37069</v>
      </c>
      <c r="G7" s="23">
        <v>1.0250248866275855</v>
      </c>
      <c r="H7" s="27">
        <v>239839</v>
      </c>
      <c r="I7" s="23">
        <v>1.047162685504962</v>
      </c>
      <c r="J7" s="27">
        <v>5515</v>
      </c>
      <c r="K7" s="23">
        <v>1.0540902140672783</v>
      </c>
      <c r="L7" s="27">
        <v>245354</v>
      </c>
      <c r="M7" s="23">
        <v>1.0473174000828107</v>
      </c>
    </row>
    <row r="8" spans="1:13" ht="12.75">
      <c r="A8" s="9" t="s">
        <v>143</v>
      </c>
      <c r="B8" s="26">
        <v>187390</v>
      </c>
      <c r="C8" s="23">
        <v>0.996532689505536</v>
      </c>
      <c r="D8" s="27">
        <v>14835</v>
      </c>
      <c r="E8" s="23">
        <v>1.0072650733297122</v>
      </c>
      <c r="F8" s="27">
        <v>36538</v>
      </c>
      <c r="G8" s="23">
        <v>0.9856753621624538</v>
      </c>
      <c r="H8" s="27">
        <v>238763</v>
      </c>
      <c r="I8" s="23">
        <v>0.99551365707829</v>
      </c>
      <c r="J8" s="27">
        <v>6664</v>
      </c>
      <c r="K8" s="23">
        <v>1.2083408884859475</v>
      </c>
      <c r="L8" s="27">
        <v>245427</v>
      </c>
      <c r="M8" s="23">
        <v>1.000297529284218</v>
      </c>
    </row>
    <row r="9" spans="1:13" ht="12.75">
      <c r="A9" s="78" t="s">
        <v>144</v>
      </c>
      <c r="B9" s="11">
        <v>186958</v>
      </c>
      <c r="C9" s="23">
        <v>0.9976946475265489</v>
      </c>
      <c r="D9" s="11">
        <v>14590</v>
      </c>
      <c r="E9" s="23">
        <v>0.9834850016852039</v>
      </c>
      <c r="F9" s="11">
        <v>36189</v>
      </c>
      <c r="G9" s="23">
        <v>0.990448300399584</v>
      </c>
      <c r="H9" s="11">
        <v>237737</v>
      </c>
      <c r="I9" s="23">
        <v>0.9957028517818926</v>
      </c>
      <c r="J9" s="11">
        <v>5273</v>
      </c>
      <c r="K9" s="23">
        <v>0.7912665066026411</v>
      </c>
      <c r="L9" s="11">
        <v>243010</v>
      </c>
      <c r="M9" s="23">
        <v>0.9901518577825585</v>
      </c>
    </row>
    <row r="10" spans="1:13" ht="12.75">
      <c r="A10" s="9" t="s">
        <v>152</v>
      </c>
      <c r="B10" s="26">
        <v>176705</v>
      </c>
      <c r="C10" s="23">
        <v>0.945158805721071</v>
      </c>
      <c r="D10" s="27">
        <v>13991</v>
      </c>
      <c r="E10" s="23">
        <v>0.9589444825222755</v>
      </c>
      <c r="F10" s="27">
        <v>34094</v>
      </c>
      <c r="G10" s="23">
        <v>0.942109480781453</v>
      </c>
      <c r="H10" s="27">
        <v>224790</v>
      </c>
      <c r="I10" s="23">
        <v>0.9455406604777549</v>
      </c>
      <c r="J10" s="27">
        <v>3617</v>
      </c>
      <c r="K10" s="23">
        <v>0.6859472785890385</v>
      </c>
      <c r="L10" s="27">
        <v>228407</v>
      </c>
      <c r="M10" s="23">
        <v>0.9399078227233447</v>
      </c>
    </row>
    <row r="11" spans="1:13" ht="13.5" thickBot="1">
      <c r="A11" s="77" t="s">
        <v>157</v>
      </c>
      <c r="B11" s="20">
        <v>176784</v>
      </c>
      <c r="C11" s="36">
        <v>1.0004470728049575</v>
      </c>
      <c r="D11" s="20">
        <v>13484</v>
      </c>
      <c r="E11" s="36">
        <v>0.9637624186977343</v>
      </c>
      <c r="F11" s="20">
        <v>30683</v>
      </c>
      <c r="G11" s="36">
        <v>0.8999530709215697</v>
      </c>
      <c r="H11" s="20">
        <v>220951</v>
      </c>
      <c r="I11" s="36">
        <v>0.9829218381600605</v>
      </c>
      <c r="J11" s="20">
        <v>3033</v>
      </c>
      <c r="K11" s="36">
        <v>0.838540226707216</v>
      </c>
      <c r="L11" s="20">
        <v>223984</v>
      </c>
      <c r="M11" s="36">
        <v>0.9806354446229757</v>
      </c>
    </row>
    <row r="12" spans="1:13" ht="12.75">
      <c r="A12" s="75">
        <v>44197</v>
      </c>
      <c r="B12" s="28">
        <v>12571</v>
      </c>
      <c r="C12" s="21">
        <f>B12/'2020'!B12</f>
        <v>0.9396068465505644</v>
      </c>
      <c r="D12" s="28">
        <v>1137</v>
      </c>
      <c r="E12" s="21">
        <f>D12/'2020'!D12</f>
        <v>1.0953757225433527</v>
      </c>
      <c r="F12" s="28">
        <v>2357</v>
      </c>
      <c r="G12" s="21">
        <f>F12/'2020'!F12</f>
        <v>0.911446249033256</v>
      </c>
      <c r="H12" s="28">
        <f>B12+D12+F12</f>
        <v>16065</v>
      </c>
      <c r="I12" s="21">
        <f>H12/'2020'!H12</f>
        <v>0.9448332647179909</v>
      </c>
      <c r="J12" s="28">
        <v>353</v>
      </c>
      <c r="K12" s="21">
        <f>J12/'2020'!J12</f>
        <v>1.9831460674157304</v>
      </c>
      <c r="L12" s="28">
        <f>+H12+J12</f>
        <v>16418</v>
      </c>
      <c r="M12" s="21">
        <f>L12/'2020'!L12</f>
        <v>0.9555904778534428</v>
      </c>
    </row>
    <row r="13" spans="1:13" ht="12.75">
      <c r="A13" s="14" t="s">
        <v>14</v>
      </c>
      <c r="B13" s="26">
        <v>13301</v>
      </c>
      <c r="C13" s="21">
        <f>B13/'2020'!B13</f>
        <v>0.9797436652916912</v>
      </c>
      <c r="D13" s="26">
        <v>1120</v>
      </c>
      <c r="E13" s="21">
        <f>D13/'2020'!D13</f>
        <v>1.055607917059378</v>
      </c>
      <c r="F13" s="26">
        <v>2325</v>
      </c>
      <c r="G13" s="21">
        <f>F13/'2020'!F13</f>
        <v>0.9348612786489746</v>
      </c>
      <c r="H13" s="26">
        <v>16746</v>
      </c>
      <c r="I13" s="21">
        <f>H13/'2020'!H13</f>
        <v>0.9779257182901191</v>
      </c>
      <c r="J13" s="26">
        <v>403</v>
      </c>
      <c r="K13" s="21">
        <f>J13/'2020'!J13</f>
        <v>2.4876543209876543</v>
      </c>
      <c r="L13" s="26">
        <f aca="true" t="shared" si="0" ref="L13:L30">H13+J13</f>
        <v>17149</v>
      </c>
      <c r="M13" s="21">
        <f>L13/'2020'!L13</f>
        <v>0.9920745111651047</v>
      </c>
    </row>
    <row r="14" spans="1:13" ht="12.75">
      <c r="A14" s="14" t="s">
        <v>15</v>
      </c>
      <c r="B14" s="26">
        <v>16321</v>
      </c>
      <c r="C14" s="21">
        <f>B14/'2020'!B14</f>
        <v>0.9741554255700131</v>
      </c>
      <c r="D14" s="26">
        <v>1414</v>
      </c>
      <c r="E14" s="21">
        <f>D14/'2020'!D14</f>
        <v>1.1384863123993558</v>
      </c>
      <c r="F14" s="26">
        <v>2908</v>
      </c>
      <c r="G14" s="21">
        <f>F14/'2020'!F14</f>
        <v>1.0261115031757233</v>
      </c>
      <c r="H14" s="26">
        <v>20643</v>
      </c>
      <c r="I14" s="21">
        <f>H14/'2020'!H14</f>
        <v>0.9910225636101776</v>
      </c>
      <c r="J14" s="26">
        <v>399</v>
      </c>
      <c r="K14" s="21">
        <f>J14/'2020'!J14</f>
        <v>1.6487603305785123</v>
      </c>
      <c r="L14" s="26">
        <f t="shared" si="0"/>
        <v>21042</v>
      </c>
      <c r="M14" s="21">
        <f>L14/'2020'!L14</f>
        <v>0.9985763097949886</v>
      </c>
    </row>
    <row r="15" spans="1:13" ht="12.75">
      <c r="A15" s="14" t="s">
        <v>16</v>
      </c>
      <c r="B15" s="43">
        <f>SUM(B12:B14)</f>
        <v>42193</v>
      </c>
      <c r="C15" s="21">
        <f>B15/'2020'!B15</f>
        <v>0.9653160676290924</v>
      </c>
      <c r="D15" s="43">
        <f>SUM(D12:D14)</f>
        <v>3671</v>
      </c>
      <c r="E15" s="21">
        <f>D15/'2020'!D15</f>
        <v>1.0987728225082312</v>
      </c>
      <c r="F15" s="43">
        <f>SUM(F12:F14)</f>
        <v>7590</v>
      </c>
      <c r="G15" s="21">
        <f>F15/'2020'!F15</f>
        <v>0.9599089414442898</v>
      </c>
      <c r="H15" s="43">
        <f>SUM(H12:H14)</f>
        <v>53454</v>
      </c>
      <c r="I15" s="21">
        <f>H15/'2020'!H15</f>
        <v>0.9726513455974671</v>
      </c>
      <c r="J15" s="43">
        <f>SUM(J12:J14)</f>
        <v>1155</v>
      </c>
      <c r="K15" s="21">
        <f>J15/'2020'!J15</f>
        <v>1.9845360824742269</v>
      </c>
      <c r="L15" s="43">
        <f t="shared" si="0"/>
        <v>54609</v>
      </c>
      <c r="M15" s="21">
        <f>L15/'2020'!L15</f>
        <v>0.9832550099929779</v>
      </c>
    </row>
    <row r="16" spans="1:13" ht="12.75">
      <c r="A16" s="14" t="s">
        <v>17</v>
      </c>
      <c r="B16" s="26">
        <v>15967</v>
      </c>
      <c r="C16" s="21">
        <f>B16/'2020'!B16</f>
        <v>0.9044409199048374</v>
      </c>
      <c r="D16" s="26">
        <v>1430</v>
      </c>
      <c r="E16" s="21">
        <f>D16/'2020'!D16</f>
        <v>1.105955143078113</v>
      </c>
      <c r="F16" s="26">
        <v>2808</v>
      </c>
      <c r="G16" s="21">
        <f>F16/'2020'!F16</f>
        <v>0.924292297564187</v>
      </c>
      <c r="H16" s="26">
        <f>B16+D16+F16</f>
        <v>20205</v>
      </c>
      <c r="I16" s="21">
        <f>H16/'2020'!H16</f>
        <v>0.9190357061632931</v>
      </c>
      <c r="J16" s="26">
        <v>400</v>
      </c>
      <c r="K16" s="21">
        <f>J16/'2020'!J16</f>
        <v>1.5151515151515151</v>
      </c>
      <c r="L16" s="26">
        <f t="shared" si="0"/>
        <v>20605</v>
      </c>
      <c r="M16" s="21">
        <f>L16/'2020'!L16</f>
        <v>0.9261090386084768</v>
      </c>
    </row>
    <row r="17" spans="1:13" ht="12.75">
      <c r="A17" s="14" t="s">
        <v>18</v>
      </c>
      <c r="B17" s="26">
        <v>13667</v>
      </c>
      <c r="C17" s="21">
        <f>B17/'2020'!B17</f>
        <v>1.0287542340986076</v>
      </c>
      <c r="D17" s="26">
        <v>1334</v>
      </c>
      <c r="E17" s="21">
        <f>D17/'2020'!D17</f>
        <v>1.2549388523047977</v>
      </c>
      <c r="F17" s="26">
        <v>2404</v>
      </c>
      <c r="G17" s="21">
        <f>F17/'2020'!F17</f>
        <v>1.0627763041556144</v>
      </c>
      <c r="H17" s="26">
        <f>B17+D17+F17</f>
        <v>17405</v>
      </c>
      <c r="I17" s="21">
        <f>H17/'2020'!H17</f>
        <v>1.047862733293197</v>
      </c>
      <c r="J17" s="26">
        <v>206</v>
      </c>
      <c r="K17" s="21">
        <f>J17/'2020'!J17</f>
        <v>0.789272030651341</v>
      </c>
      <c r="L17" s="26">
        <f t="shared" si="0"/>
        <v>17611</v>
      </c>
      <c r="M17" s="21">
        <f>L17/'2020'!L17</f>
        <v>1.043862248829352</v>
      </c>
    </row>
    <row r="18" spans="1:13" ht="12.75">
      <c r="A18" s="14" t="s">
        <v>19</v>
      </c>
      <c r="B18" s="26">
        <v>14661</v>
      </c>
      <c r="C18" s="21">
        <f>B18/'2020'!B18</f>
        <v>0.9995909183882185</v>
      </c>
      <c r="D18" s="26">
        <v>1339</v>
      </c>
      <c r="E18" s="21">
        <f>D18/'2020'!D18</f>
        <v>1.2788920725883477</v>
      </c>
      <c r="F18" s="26">
        <v>2581</v>
      </c>
      <c r="G18" s="21">
        <f>F18/'2020'!F18</f>
        <v>1.0608302507192766</v>
      </c>
      <c r="H18" s="26">
        <v>18581</v>
      </c>
      <c r="I18" s="21">
        <f>H18/'2020'!H18</f>
        <v>1.023915798754615</v>
      </c>
      <c r="J18" s="26">
        <v>453</v>
      </c>
      <c r="K18" s="21">
        <f>J18/'2020'!J18</f>
        <v>1.76953125</v>
      </c>
      <c r="L18" s="26">
        <f t="shared" si="0"/>
        <v>19034</v>
      </c>
      <c r="M18" s="21">
        <f>L18/'2020'!L18</f>
        <v>1.0342878878443733</v>
      </c>
    </row>
    <row r="19" spans="1:13" ht="12.75">
      <c r="A19" s="14" t="s">
        <v>20</v>
      </c>
      <c r="B19" s="43">
        <f>SUM(B16:B18)</f>
        <v>44295</v>
      </c>
      <c r="C19" s="21">
        <f>B19/'2020'!B19</f>
        <v>0.9712537823970531</v>
      </c>
      <c r="D19" s="43">
        <f>SUM(D16:D18)</f>
        <v>4103</v>
      </c>
      <c r="E19" s="21">
        <f>D19/'2020'!D19</f>
        <v>1.2057008521892447</v>
      </c>
      <c r="F19" s="43">
        <f>SUM(F16:F18)</f>
        <v>7793</v>
      </c>
      <c r="G19" s="21">
        <f>F19/'2020'!F19</f>
        <v>1.0077589551273762</v>
      </c>
      <c r="H19" s="43">
        <f>SUM(H16:H18)</f>
        <v>56191</v>
      </c>
      <c r="I19" s="21">
        <f>H19/'2020'!H19</f>
        <v>0.990289380000705</v>
      </c>
      <c r="J19" s="43">
        <f>SUM(J16:J18)</f>
        <v>1059</v>
      </c>
      <c r="K19" s="21">
        <f>J19/'2020'!J19</f>
        <v>1.3559539052496798</v>
      </c>
      <c r="L19" s="43">
        <f t="shared" si="0"/>
        <v>57250</v>
      </c>
      <c r="M19" s="21">
        <f>L19/'2020'!L19</f>
        <v>0.9952540722841299</v>
      </c>
    </row>
    <row r="20" spans="1:13" ht="12.75">
      <c r="A20" s="14" t="s">
        <v>21</v>
      </c>
      <c r="B20" s="26">
        <f>SUM(B12:B14,B16:B18)</f>
        <v>86488</v>
      </c>
      <c r="C20" s="21">
        <f>B20/'2020'!B20</f>
        <v>0.9683479818619493</v>
      </c>
      <c r="D20" s="26">
        <f>SUM(D12:D14,D16:D18)</f>
        <v>7774</v>
      </c>
      <c r="E20" s="21">
        <f>D20/'2020'!D20</f>
        <v>1.1527283511269277</v>
      </c>
      <c r="F20" s="26">
        <f>SUM(F12:F14,F16:F18)</f>
        <v>15383</v>
      </c>
      <c r="G20" s="21">
        <f>F20/'2020'!F20</f>
        <v>0.9835677749360614</v>
      </c>
      <c r="H20" s="26">
        <f>SUM(H12:H14,H16:H18)</f>
        <v>109645</v>
      </c>
      <c r="I20" s="21">
        <f>H20/'2020'!H20</f>
        <v>0.9816112946400595</v>
      </c>
      <c r="J20" s="26">
        <f>SUM(J12:J14,J16:J18)</f>
        <v>2214</v>
      </c>
      <c r="K20" s="21">
        <f>J20/'2020'!J20</f>
        <v>1.6243580337490828</v>
      </c>
      <c r="L20" s="26">
        <f t="shared" si="0"/>
        <v>111859</v>
      </c>
      <c r="M20" s="21">
        <f>L20/'2020'!L20</f>
        <v>0.989359820275601</v>
      </c>
    </row>
    <row r="21" spans="1:13" ht="12.75">
      <c r="A21" s="14" t="s">
        <v>22</v>
      </c>
      <c r="B21" s="26">
        <v>15098</v>
      </c>
      <c r="C21" s="21">
        <f>B21/'2020'!B21</f>
        <v>0.9925711656038393</v>
      </c>
      <c r="D21" s="26">
        <v>1256</v>
      </c>
      <c r="E21" s="21">
        <f>D21/'2020'!D21</f>
        <v>1.145985401459854</v>
      </c>
      <c r="F21" s="26">
        <v>2706</v>
      </c>
      <c r="G21" s="21">
        <f>F21/'2020'!F21</f>
        <v>1.0603448275862069</v>
      </c>
      <c r="H21" s="26">
        <f>B21+D21+F21</f>
        <v>19060</v>
      </c>
      <c r="I21" s="21">
        <f>H21/'2020'!H21</f>
        <v>1.0106580412535129</v>
      </c>
      <c r="J21" s="26">
        <v>216</v>
      </c>
      <c r="K21" s="21">
        <f>J21/'2020'!J21</f>
        <v>0.7941176470588235</v>
      </c>
      <c r="L21" s="26">
        <f t="shared" si="0"/>
        <v>19276</v>
      </c>
      <c r="M21" s="21">
        <f>L21/'2020'!L21</f>
        <v>1.007579321520046</v>
      </c>
    </row>
    <row r="22" spans="1:13" ht="12.75">
      <c r="A22" s="14" t="s">
        <v>23</v>
      </c>
      <c r="B22" s="26">
        <v>13427</v>
      </c>
      <c r="C22" s="21">
        <f>B22/'2020'!B22</f>
        <v>1.090207859694706</v>
      </c>
      <c r="D22" s="26">
        <v>1168</v>
      </c>
      <c r="E22" s="21">
        <f>D22/'2020'!D22</f>
        <v>1.2154006243496358</v>
      </c>
      <c r="F22" s="26">
        <v>2323</v>
      </c>
      <c r="G22" s="21">
        <f>F22/'2020'!F22</f>
        <v>1.0983451536643025</v>
      </c>
      <c r="H22" s="26">
        <v>16918</v>
      </c>
      <c r="I22" s="21">
        <f>H22/'2020'!H22</f>
        <v>1.0991424116424116</v>
      </c>
      <c r="J22" s="26">
        <v>254</v>
      </c>
      <c r="K22" s="21">
        <f>J22/'2020'!J22</f>
        <v>1.1140350877192982</v>
      </c>
      <c r="L22" s="26">
        <f t="shared" si="0"/>
        <v>17172</v>
      </c>
      <c r="M22" s="21">
        <f>L22/'2020'!L22</f>
        <v>1.099359795134443</v>
      </c>
    </row>
    <row r="23" spans="1:13" ht="12.75">
      <c r="A23" s="14" t="s">
        <v>24</v>
      </c>
      <c r="B23" s="26">
        <v>14850</v>
      </c>
      <c r="C23" s="21">
        <f>B23/'2020'!B23</f>
        <v>1.0413014515111143</v>
      </c>
      <c r="D23" s="26">
        <v>1384</v>
      </c>
      <c r="E23" s="21">
        <f>D23/'2020'!D23</f>
        <v>1.2673992673992673</v>
      </c>
      <c r="F23" s="26">
        <v>2630</v>
      </c>
      <c r="G23" s="21">
        <f>F23/'2020'!F23</f>
        <v>1.073031415748674</v>
      </c>
      <c r="H23" s="26">
        <f>B23+D23+F23</f>
        <v>18864</v>
      </c>
      <c r="I23" s="21">
        <f>H23/'2020'!H23</f>
        <v>1.059537182655583</v>
      </c>
      <c r="J23" s="26">
        <v>303</v>
      </c>
      <c r="K23" s="21">
        <f>J23/'2020'!J23</f>
        <v>1.1263940520446096</v>
      </c>
      <c r="L23" s="26">
        <f t="shared" si="0"/>
        <v>19167</v>
      </c>
      <c r="M23" s="21">
        <f>L23/'2020'!L23</f>
        <v>1.0605322857300947</v>
      </c>
    </row>
    <row r="24" spans="1:13" ht="12.75">
      <c r="A24" s="14" t="s">
        <v>25</v>
      </c>
      <c r="B24" s="43">
        <f>SUM(B21:B23)</f>
        <v>43375</v>
      </c>
      <c r="C24" s="21">
        <f>B24/'2020'!B24</f>
        <v>1.0379774097827128</v>
      </c>
      <c r="D24" s="43">
        <f>SUM(D21:D23)</f>
        <v>3808</v>
      </c>
      <c r="E24" s="21">
        <f>D24/'2020'!D24</f>
        <v>1.2092727850111147</v>
      </c>
      <c r="F24" s="43">
        <f>SUM(F21:F23)</f>
        <v>7659</v>
      </c>
      <c r="G24" s="21">
        <f>F24/'2020'!F24</f>
        <v>1.076004495644844</v>
      </c>
      <c r="H24" s="43">
        <f>SUM(H21:H23)</f>
        <v>54842</v>
      </c>
      <c r="I24" s="21">
        <f>H24/'2020'!H24</f>
        <v>1.053539525501873</v>
      </c>
      <c r="J24" s="43">
        <f>SUM(J21:J23)</f>
        <v>773</v>
      </c>
      <c r="K24" s="21">
        <f>J24/'2020'!J24</f>
        <v>1.0052015604681404</v>
      </c>
      <c r="L24" s="43">
        <f t="shared" si="0"/>
        <v>55615</v>
      </c>
      <c r="M24" s="21">
        <f>L24/'2020'!L24</f>
        <v>1.052835832197486</v>
      </c>
    </row>
    <row r="25" spans="1:13" ht="12.75">
      <c r="A25" s="14" t="s">
        <v>26</v>
      </c>
      <c r="B25" s="26">
        <v>15486</v>
      </c>
      <c r="C25" s="21">
        <f>B25/'2020'!B25</f>
        <v>0.9538063562453807</v>
      </c>
      <c r="D25" s="26">
        <v>1359</v>
      </c>
      <c r="E25" s="21">
        <f>D25/'2020'!D25</f>
        <v>1.0700787401574803</v>
      </c>
      <c r="F25" s="26">
        <v>2658</v>
      </c>
      <c r="G25" s="21">
        <f>F25/'2020'!F25</f>
        <v>0.9489468047126026</v>
      </c>
      <c r="H25" s="26">
        <f>B25+D25+F25</f>
        <v>19503</v>
      </c>
      <c r="I25" s="21">
        <f>H25/'2020'!H25</f>
        <v>0.9604077411729945</v>
      </c>
      <c r="J25" s="26">
        <v>303</v>
      </c>
      <c r="K25" s="21">
        <f>J25/'2020'!J25</f>
        <v>1.3407079646017699</v>
      </c>
      <c r="L25" s="26">
        <f t="shared" si="0"/>
        <v>19806</v>
      </c>
      <c r="M25" s="21">
        <f>L25/'2020'!L25</f>
        <v>0.9645935810646277</v>
      </c>
    </row>
    <row r="26" spans="1:13" ht="12.75">
      <c r="A26" s="14" t="s">
        <v>27</v>
      </c>
      <c r="B26" s="26">
        <v>16365</v>
      </c>
      <c r="C26" s="21">
        <f>B26/'2020'!B26</f>
        <v>1.0599779778483063</v>
      </c>
      <c r="D26" s="26">
        <v>1337</v>
      </c>
      <c r="E26" s="21">
        <f>D26/'2020'!D26</f>
        <v>1.103135313531353</v>
      </c>
      <c r="F26" s="26">
        <v>2731</v>
      </c>
      <c r="G26" s="21">
        <f>F26/'2020'!F26</f>
        <v>1.024765478424015</v>
      </c>
      <c r="H26" s="26">
        <f>B26+D26+F26</f>
        <v>20433</v>
      </c>
      <c r="I26" s="21">
        <f>H26/'2020'!H26</f>
        <v>1.0578277075999172</v>
      </c>
      <c r="J26" s="26">
        <v>245</v>
      </c>
      <c r="K26" s="21">
        <f>J26/'2020'!J26</f>
        <v>0.8448275862068966</v>
      </c>
      <c r="L26" s="26">
        <f t="shared" si="0"/>
        <v>20678</v>
      </c>
      <c r="M26" s="21">
        <f>L26/'2020'!L26</f>
        <v>1.0546771396511272</v>
      </c>
    </row>
    <row r="27" spans="1:13" ht="12.75">
      <c r="A27" s="14" t="s">
        <v>28</v>
      </c>
      <c r="B27" s="10">
        <v>14120</v>
      </c>
      <c r="C27" s="21">
        <f>B27/'2020'!B27</f>
        <v>1.008139368841925</v>
      </c>
      <c r="D27" s="10">
        <v>1243</v>
      </c>
      <c r="E27" s="21">
        <f>D27/'2020'!D27</f>
        <v>1.12082957619477</v>
      </c>
      <c r="F27" s="10">
        <v>2391</v>
      </c>
      <c r="G27" s="21">
        <f>F27/'2020'!F27</f>
        <v>0.9723464823098821</v>
      </c>
      <c r="H27" s="10">
        <f>B27+D27+F27</f>
        <v>17754</v>
      </c>
      <c r="I27" s="21">
        <f>H27/'2020'!H27</f>
        <v>1.0102424035506998</v>
      </c>
      <c r="J27" s="10">
        <v>337</v>
      </c>
      <c r="K27" s="21">
        <f>J27/'2020'!J27</f>
        <v>0.8753246753246753</v>
      </c>
      <c r="L27" s="10">
        <f t="shared" si="0"/>
        <v>18091</v>
      </c>
      <c r="M27" s="21">
        <f>L27/'2020'!L27</f>
        <v>1.0073500751712234</v>
      </c>
    </row>
    <row r="28" spans="1:13" ht="12.75">
      <c r="A28" s="14" t="s">
        <v>29</v>
      </c>
      <c r="B28" s="43">
        <f>SUM(B25:B27)</f>
        <v>45971</v>
      </c>
      <c r="C28" s="23">
        <f>B28/'2020'!B28</f>
        <v>1.0063483724086602</v>
      </c>
      <c r="D28" s="43">
        <f>SUM(D25:D27)</f>
        <v>3939</v>
      </c>
      <c r="E28" s="23">
        <f>D28/'2020'!D28</f>
        <v>1.0969089390142022</v>
      </c>
      <c r="F28" s="43">
        <f>SUM(F25:F27)</f>
        <v>7780</v>
      </c>
      <c r="G28" s="23">
        <f>F28/'2020'!F28</f>
        <v>0.9817034700315458</v>
      </c>
      <c r="H28" s="43">
        <f>SUM(H25:H27)</f>
        <v>57690</v>
      </c>
      <c r="I28" s="23">
        <f>H28/'2020'!H28</f>
        <v>1.0086193331818103</v>
      </c>
      <c r="J28" s="43">
        <f>SUM(J25:J27)</f>
        <v>885</v>
      </c>
      <c r="K28" s="23">
        <f>J28/'2020'!J28</f>
        <v>0.9822419533851277</v>
      </c>
      <c r="L28" s="43">
        <f t="shared" si="0"/>
        <v>58575</v>
      </c>
      <c r="M28" s="23">
        <f>L28/'2020'!L28</f>
        <v>1.0082102654136116</v>
      </c>
    </row>
    <row r="29" spans="1:13" ht="13.5" thickBot="1">
      <c r="A29" s="15" t="s">
        <v>30</v>
      </c>
      <c r="B29" s="16">
        <f>SUM(B28,B24)</f>
        <v>89346</v>
      </c>
      <c r="C29" s="31">
        <f>B29/'2020'!B29</f>
        <v>1.021459031199625</v>
      </c>
      <c r="D29" s="16">
        <f>SUM(D28,D24)</f>
        <v>7747</v>
      </c>
      <c r="E29" s="31">
        <f>D29/'2020'!D29</f>
        <v>1.149406528189911</v>
      </c>
      <c r="F29" s="16">
        <f>SUM(F28,F24)</f>
        <v>15439</v>
      </c>
      <c r="G29" s="31">
        <f>F29/'2020'!F29</f>
        <v>1.0263245363291897</v>
      </c>
      <c r="H29" s="16">
        <f>SUM(H28,H24)</f>
        <v>112532</v>
      </c>
      <c r="I29" s="31">
        <f>H29/'2020'!H29</f>
        <v>1.0300223336872552</v>
      </c>
      <c r="J29" s="16">
        <f>SUM(J28,J24)</f>
        <v>1658</v>
      </c>
      <c r="K29" s="31">
        <f>J29/'2020'!J29</f>
        <v>0.9928143712574851</v>
      </c>
      <c r="L29" s="16">
        <f t="shared" si="0"/>
        <v>114190</v>
      </c>
      <c r="M29" s="31">
        <f>L29/'2020'!L29</f>
        <v>1.0294621445700582</v>
      </c>
    </row>
    <row r="30" spans="1:13" ht="13.5" thickBot="1" thickTop="1">
      <c r="A30" s="18" t="s">
        <v>156</v>
      </c>
      <c r="B30" s="44">
        <f>SUM(B20,B29)</f>
        <v>175834</v>
      </c>
      <c r="C30" s="45">
        <f>B30/'2020'!B30</f>
        <v>0.9946262105167889</v>
      </c>
      <c r="D30" s="44">
        <f>SUM(D20,D29)</f>
        <v>15521</v>
      </c>
      <c r="E30" s="45">
        <f>D30/'2020'!D30</f>
        <v>1.1510679323642836</v>
      </c>
      <c r="F30" s="44">
        <f>SUM(F20,F29)</f>
        <v>30822</v>
      </c>
      <c r="G30" s="45">
        <f>F30/'2020'!F30</f>
        <v>1.0045301958739368</v>
      </c>
      <c r="H30" s="44">
        <f>SUM(H20,H29)</f>
        <v>222177</v>
      </c>
      <c r="I30" s="45">
        <f>H30/'2020'!H30</f>
        <v>1.0055487415761866</v>
      </c>
      <c r="J30" s="44">
        <f>SUM(J20,J29)</f>
        <v>3872</v>
      </c>
      <c r="K30" s="45">
        <f>J30/'2020'!J30</f>
        <v>1.2766238048137157</v>
      </c>
      <c r="L30" s="44">
        <f t="shared" si="0"/>
        <v>226049</v>
      </c>
      <c r="M30" s="45">
        <f>L30/'2020'!L30</f>
        <v>1.0092194085291806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147</v>
      </c>
      <c r="B4" s="70">
        <v>167652</v>
      </c>
      <c r="C4" s="71">
        <v>0.9681018154940638</v>
      </c>
      <c r="D4" s="72">
        <v>14186</v>
      </c>
      <c r="E4" s="71">
        <v>0.9874704162606154</v>
      </c>
      <c r="F4" s="72">
        <v>35901</v>
      </c>
      <c r="G4" s="71">
        <v>0.9419867758186398</v>
      </c>
      <c r="H4" s="72">
        <v>217739</v>
      </c>
      <c r="I4" s="71">
        <v>0.9649241759507919</v>
      </c>
      <c r="J4" s="72">
        <v>4018</v>
      </c>
      <c r="K4" s="71">
        <v>0.9125596184419714</v>
      </c>
      <c r="L4" s="72">
        <v>221757</v>
      </c>
      <c r="M4" s="71">
        <v>0.9639219845516546</v>
      </c>
    </row>
    <row r="5" spans="1:13" ht="12.75">
      <c r="A5" s="12" t="s">
        <v>148</v>
      </c>
      <c r="B5" s="70">
        <v>172779</v>
      </c>
      <c r="C5" s="71">
        <v>1.0305812039224107</v>
      </c>
      <c r="D5" s="72">
        <v>13940</v>
      </c>
      <c r="E5" s="71">
        <v>0.9826589595375722</v>
      </c>
      <c r="F5" s="72">
        <v>35563</v>
      </c>
      <c r="G5" s="71">
        <v>0.9905852204673965</v>
      </c>
      <c r="H5" s="72">
        <v>222282</v>
      </c>
      <c r="I5" s="71">
        <v>1.0208644294315672</v>
      </c>
      <c r="J5" s="72">
        <v>4207</v>
      </c>
      <c r="K5" s="71">
        <v>1.0470383275261324</v>
      </c>
      <c r="L5" s="72">
        <v>226489</v>
      </c>
      <c r="M5" s="71">
        <v>1.0213386725109015</v>
      </c>
    </row>
    <row r="6" spans="1:13" ht="12.75">
      <c r="A6" s="12" t="s">
        <v>149</v>
      </c>
      <c r="B6" s="70">
        <v>173438</v>
      </c>
      <c r="C6" s="71">
        <v>1.003814120929048</v>
      </c>
      <c r="D6" s="72">
        <v>13647</v>
      </c>
      <c r="E6" s="71">
        <v>0.9789813486370158</v>
      </c>
      <c r="F6" s="72">
        <v>36205</v>
      </c>
      <c r="G6" s="71">
        <v>1.0180524702640386</v>
      </c>
      <c r="H6" s="72">
        <v>223290</v>
      </c>
      <c r="I6" s="71">
        <v>1.0045347801441413</v>
      </c>
      <c r="J6" s="72">
        <v>4776</v>
      </c>
      <c r="K6" s="71">
        <v>1.1352507725219871</v>
      </c>
      <c r="L6" s="72">
        <v>228066</v>
      </c>
      <c r="M6" s="71">
        <v>1.006962810555921</v>
      </c>
    </row>
    <row r="7" spans="1:13" ht="12.75">
      <c r="A7" s="9" t="s">
        <v>150</v>
      </c>
      <c r="B7" s="26">
        <v>178515</v>
      </c>
      <c r="C7" s="23">
        <v>1.029272708403003</v>
      </c>
      <c r="D7" s="27">
        <v>14358</v>
      </c>
      <c r="E7" s="23">
        <v>1.052099362497252</v>
      </c>
      <c r="F7" s="27">
        <v>36164</v>
      </c>
      <c r="G7" s="23">
        <v>0.9988675597293192</v>
      </c>
      <c r="H7" s="27">
        <v>229037</v>
      </c>
      <c r="I7" s="23">
        <v>1.0257378297281563</v>
      </c>
      <c r="J7" s="27">
        <v>5232</v>
      </c>
      <c r="K7" s="23">
        <v>1.0954773869346734</v>
      </c>
      <c r="L7" s="27">
        <v>234269</v>
      </c>
      <c r="M7" s="23">
        <v>1.0271982671682758</v>
      </c>
    </row>
    <row r="8" spans="1:13" ht="12.75">
      <c r="A8" s="9" t="s">
        <v>140</v>
      </c>
      <c r="B8" s="26">
        <v>188042</v>
      </c>
      <c r="C8" s="23">
        <v>1.0533680643083214</v>
      </c>
      <c r="D8" s="27">
        <v>14728</v>
      </c>
      <c r="E8" s="23">
        <v>1.025769605794679</v>
      </c>
      <c r="F8" s="27">
        <v>37069</v>
      </c>
      <c r="G8" s="23">
        <v>1.0250248866275855</v>
      </c>
      <c r="H8" s="27">
        <v>239839</v>
      </c>
      <c r="I8" s="23">
        <v>1.047162685504962</v>
      </c>
      <c r="J8" s="27">
        <v>5515</v>
      </c>
      <c r="K8" s="23">
        <v>1.0540902140672783</v>
      </c>
      <c r="L8" s="27">
        <v>245354</v>
      </c>
      <c r="M8" s="23">
        <v>1.0473174000828107</v>
      </c>
    </row>
    <row r="9" spans="1:13" ht="12.75">
      <c r="A9" s="9" t="s">
        <v>143</v>
      </c>
      <c r="B9" s="26">
        <v>187390</v>
      </c>
      <c r="C9" s="23">
        <v>0.996532689505536</v>
      </c>
      <c r="D9" s="27">
        <v>14835</v>
      </c>
      <c r="E9" s="23">
        <v>1.0072650733297122</v>
      </c>
      <c r="F9" s="27">
        <v>36538</v>
      </c>
      <c r="G9" s="23">
        <v>0.9856753621624538</v>
      </c>
      <c r="H9" s="27">
        <v>238763</v>
      </c>
      <c r="I9" s="23">
        <v>0.99551365707829</v>
      </c>
      <c r="J9" s="27">
        <v>6664</v>
      </c>
      <c r="K9" s="23">
        <v>1.2083408884859475</v>
      </c>
      <c r="L9" s="27">
        <v>245427</v>
      </c>
      <c r="M9" s="23">
        <v>1.000297529284218</v>
      </c>
    </row>
    <row r="10" spans="1:13" ht="12.75">
      <c r="A10" s="78" t="s">
        <v>151</v>
      </c>
      <c r="B10" s="11">
        <v>186958</v>
      </c>
      <c r="C10" s="23">
        <v>0.9976946475265489</v>
      </c>
      <c r="D10" s="11">
        <v>14590</v>
      </c>
      <c r="E10" s="23">
        <v>0.9834850016852039</v>
      </c>
      <c r="F10" s="11">
        <v>36189</v>
      </c>
      <c r="G10" s="23">
        <v>0.990448300399584</v>
      </c>
      <c r="H10" s="11">
        <v>237737</v>
      </c>
      <c r="I10" s="23">
        <v>0.9957028517818926</v>
      </c>
      <c r="J10" s="11">
        <v>5273</v>
      </c>
      <c r="K10" s="23">
        <v>0.7912665066026411</v>
      </c>
      <c r="L10" s="11">
        <v>243010</v>
      </c>
      <c r="M10" s="23">
        <v>0.9901518577825585</v>
      </c>
    </row>
    <row r="11" spans="1:13" ht="13.5" thickBot="1">
      <c r="A11" s="77" t="s">
        <v>152</v>
      </c>
      <c r="B11" s="20">
        <v>176705</v>
      </c>
      <c r="C11" s="36">
        <v>0.945158805721071</v>
      </c>
      <c r="D11" s="20">
        <v>13991</v>
      </c>
      <c r="E11" s="36">
        <v>0.9589444825222755</v>
      </c>
      <c r="F11" s="20">
        <v>34094</v>
      </c>
      <c r="G11" s="36">
        <v>0.942109480781453</v>
      </c>
      <c r="H11" s="20">
        <v>224790</v>
      </c>
      <c r="I11" s="36">
        <v>0.9455406604777549</v>
      </c>
      <c r="J11" s="20">
        <v>3617</v>
      </c>
      <c r="K11" s="36">
        <v>0.6859472785890385</v>
      </c>
      <c r="L11" s="20">
        <v>228407</v>
      </c>
      <c r="M11" s="36">
        <v>0.9399078227233447</v>
      </c>
    </row>
    <row r="12" spans="1:13" ht="12.75">
      <c r="A12" s="75">
        <v>43831</v>
      </c>
      <c r="B12" s="28">
        <v>13379</v>
      </c>
      <c r="C12" s="21">
        <f>B12/'2019'!B12</f>
        <v>1.0396301188903567</v>
      </c>
      <c r="D12" s="28">
        <v>1038</v>
      </c>
      <c r="E12" s="21">
        <f>D12/'2019'!D12</f>
        <v>0.9301075268817204</v>
      </c>
      <c r="F12" s="28">
        <v>2586</v>
      </c>
      <c r="G12" s="21">
        <f>F12/'2019'!F12</f>
        <v>0.9707207207207207</v>
      </c>
      <c r="H12" s="28">
        <v>17003</v>
      </c>
      <c r="I12" s="21">
        <f>H12/'2019'!H12</f>
        <v>1.021262538290588</v>
      </c>
      <c r="J12" s="28">
        <v>178</v>
      </c>
      <c r="K12" s="21">
        <f>J12/'2019'!J12</f>
        <v>0.5798045602605864</v>
      </c>
      <c r="L12" s="28">
        <f aca="true" t="shared" si="0" ref="L12:L30">H12+J12</f>
        <v>17181</v>
      </c>
      <c r="M12" s="21">
        <f>L12/'2019'!L12</f>
        <v>1.0132696390658174</v>
      </c>
    </row>
    <row r="13" spans="1:13" ht="12.75">
      <c r="A13" s="14" t="s">
        <v>14</v>
      </c>
      <c r="B13" s="26">
        <v>13576</v>
      </c>
      <c r="C13" s="21">
        <f>B13/'2019'!B13</f>
        <v>0.9934143128933118</v>
      </c>
      <c r="D13" s="26">
        <v>1061</v>
      </c>
      <c r="E13" s="21">
        <f>D13/'2019'!D13</f>
        <v>0.9339788732394366</v>
      </c>
      <c r="F13" s="26">
        <v>2487</v>
      </c>
      <c r="G13" s="21">
        <f>F13/'2019'!F13</f>
        <v>0.910989010989011</v>
      </c>
      <c r="H13" s="26">
        <v>17124</v>
      </c>
      <c r="I13" s="21">
        <f>H13/'2019'!H13</f>
        <v>0.9767282683093771</v>
      </c>
      <c r="J13" s="26">
        <v>162</v>
      </c>
      <c r="K13" s="21">
        <f>J13/'2019'!J13</f>
        <v>0.5126582278481012</v>
      </c>
      <c r="L13" s="26">
        <f t="shared" si="0"/>
        <v>17286</v>
      </c>
      <c r="M13" s="21">
        <f>L13/'2019'!L13</f>
        <v>0.9685118780815778</v>
      </c>
    </row>
    <row r="14" spans="1:13" ht="12.75">
      <c r="A14" s="14" t="s">
        <v>15</v>
      </c>
      <c r="B14" s="26">
        <v>16754</v>
      </c>
      <c r="C14" s="21">
        <f>B14/'2019'!B14</f>
        <v>0.9904818208690511</v>
      </c>
      <c r="D14" s="26">
        <v>1242</v>
      </c>
      <c r="E14" s="21">
        <f>D14/'2019'!D14</f>
        <v>0.9373584905660377</v>
      </c>
      <c r="F14" s="26">
        <v>2834</v>
      </c>
      <c r="G14" s="21">
        <f>F14/'2019'!F14</f>
        <v>0.9168553866062763</v>
      </c>
      <c r="H14" s="26">
        <v>20830</v>
      </c>
      <c r="I14" s="21">
        <f>H14/'2019'!H14</f>
        <v>0.9765130561155126</v>
      </c>
      <c r="J14" s="26">
        <v>242</v>
      </c>
      <c r="K14" s="21">
        <f>J14/'2019'!J14</f>
        <v>0.5601851851851852</v>
      </c>
      <c r="L14" s="26">
        <f t="shared" si="0"/>
        <v>21072</v>
      </c>
      <c r="M14" s="21">
        <f>L14/'2019'!L14</f>
        <v>0.9682488627487019</v>
      </c>
    </row>
    <row r="15" spans="1:13" ht="12.75">
      <c r="A15" s="14" t="s">
        <v>16</v>
      </c>
      <c r="B15" s="43">
        <f>SUM(B12:B14)</f>
        <v>43709</v>
      </c>
      <c r="C15" s="21">
        <f>B15/'2019'!B15</f>
        <v>1.0059608745684696</v>
      </c>
      <c r="D15" s="43">
        <f>SUM(D12:D14)</f>
        <v>3341</v>
      </c>
      <c r="E15" s="21">
        <f>D15/'2019'!D15</f>
        <v>0.9340229242381884</v>
      </c>
      <c r="F15" s="43">
        <f>SUM(F12:F14)</f>
        <v>7907</v>
      </c>
      <c r="G15" s="21">
        <f>F15/'2019'!F15</f>
        <v>0.9318797878609311</v>
      </c>
      <c r="H15" s="43">
        <f>SUM(H12:H14)</f>
        <v>54957</v>
      </c>
      <c r="I15" s="21">
        <f>H15/'2019'!H15</f>
        <v>0.9900021616947687</v>
      </c>
      <c r="J15" s="43">
        <f>SUM(J12:J14)</f>
        <v>582</v>
      </c>
      <c r="K15" s="21">
        <f>J15/'2019'!J15</f>
        <v>0.5516587677725119</v>
      </c>
      <c r="L15" s="43">
        <f t="shared" si="0"/>
        <v>55539</v>
      </c>
      <c r="M15" s="21">
        <f>L15/'2019'!L15</f>
        <v>0.9818268601834992</v>
      </c>
    </row>
    <row r="16" spans="1:13" ht="12.75">
      <c r="A16" s="14" t="s">
        <v>17</v>
      </c>
      <c r="B16" s="26">
        <v>17654</v>
      </c>
      <c r="C16" s="21">
        <f>B16/'2019'!B16</f>
        <v>1.0981587459567057</v>
      </c>
      <c r="D16" s="26">
        <v>1293</v>
      </c>
      <c r="E16" s="21">
        <f>D16/'2019'!D16</f>
        <v>1.0563725490196079</v>
      </c>
      <c r="F16" s="26">
        <v>3038</v>
      </c>
      <c r="G16" s="21">
        <f>F16/'2019'!F16</f>
        <v>1.001318391562294</v>
      </c>
      <c r="H16" s="26">
        <v>21985</v>
      </c>
      <c r="I16" s="21">
        <f>H16/'2019'!H16</f>
        <v>1.0811940592111735</v>
      </c>
      <c r="J16" s="26">
        <v>264</v>
      </c>
      <c r="K16" s="21">
        <f>J16/'2019'!J16</f>
        <v>0.832807570977918</v>
      </c>
      <c r="L16" s="26">
        <f t="shared" si="0"/>
        <v>22249</v>
      </c>
      <c r="M16" s="21">
        <f>L16/'2019'!L16</f>
        <v>1.0773812406178878</v>
      </c>
    </row>
    <row r="17" spans="1:13" ht="12.75">
      <c r="A17" s="14" t="s">
        <v>18</v>
      </c>
      <c r="B17" s="26">
        <v>13285</v>
      </c>
      <c r="C17" s="21">
        <f>B17/'2019'!B17</f>
        <v>0.9740450179631938</v>
      </c>
      <c r="D17" s="26">
        <v>1063</v>
      </c>
      <c r="E17" s="21">
        <f>D17/'2019'!D17</f>
        <v>0.9567956795679567</v>
      </c>
      <c r="F17" s="26">
        <v>2262</v>
      </c>
      <c r="G17" s="21">
        <f>F17/'2019'!F17</f>
        <v>0.8396436525612472</v>
      </c>
      <c r="H17" s="26">
        <v>16610</v>
      </c>
      <c r="I17" s="21">
        <f>H17/'2019'!H17</f>
        <v>0.952189864709929</v>
      </c>
      <c r="J17" s="26">
        <v>261</v>
      </c>
      <c r="K17" s="21">
        <f>J17/'2019'!J17</f>
        <v>1</v>
      </c>
      <c r="L17" s="26">
        <f t="shared" si="0"/>
        <v>16871</v>
      </c>
      <c r="M17" s="21">
        <f>L17/'2019'!L17</f>
        <v>0.9528946625247106</v>
      </c>
    </row>
    <row r="18" spans="1:13" ht="12.75">
      <c r="A18" s="14" t="s">
        <v>19</v>
      </c>
      <c r="B18" s="26">
        <v>14667</v>
      </c>
      <c r="C18" s="21">
        <f>B18/'2019'!B18</f>
        <v>1.0769513180116015</v>
      </c>
      <c r="D18" s="26">
        <v>1047</v>
      </c>
      <c r="E18" s="21">
        <f>D18/'2019'!D18</f>
        <v>0.9552919708029197</v>
      </c>
      <c r="F18" s="26">
        <v>2433</v>
      </c>
      <c r="G18" s="21">
        <f>F18/'2019'!F18</f>
        <v>0.8948142699521883</v>
      </c>
      <c r="H18" s="26">
        <v>18147</v>
      </c>
      <c r="I18" s="21">
        <f>H18/'2019'!H18</f>
        <v>1.0408970976253298</v>
      </c>
      <c r="J18" s="26">
        <v>256</v>
      </c>
      <c r="K18" s="21">
        <f>J18/'2019'!J18</f>
        <v>0.7071823204419889</v>
      </c>
      <c r="L18" s="26">
        <f t="shared" si="0"/>
        <v>18403</v>
      </c>
      <c r="M18" s="21">
        <f>L18/'2019'!L18</f>
        <v>1.0341087884917959</v>
      </c>
    </row>
    <row r="19" spans="1:13" ht="12.75">
      <c r="A19" s="14" t="s">
        <v>20</v>
      </c>
      <c r="B19" s="43">
        <f>SUM(B16:B18)</f>
        <v>45606</v>
      </c>
      <c r="C19" s="21">
        <f>B19/'2019'!B19</f>
        <v>1.0524299626159597</v>
      </c>
      <c r="D19" s="43">
        <f>SUM(D16:D18)</f>
        <v>3403</v>
      </c>
      <c r="E19" s="21">
        <f>D19/'2019'!D19</f>
        <v>0.9918391139609444</v>
      </c>
      <c r="F19" s="43">
        <f>SUM(F16:F18)</f>
        <v>7733</v>
      </c>
      <c r="G19" s="21">
        <f>F19/'2019'!F19</f>
        <v>0.9154729489759678</v>
      </c>
      <c r="H19" s="43">
        <f>SUM(H16:H18)</f>
        <v>56742</v>
      </c>
      <c r="I19" s="21">
        <f>H19/'2019'!H19</f>
        <v>1.02771136709411</v>
      </c>
      <c r="J19" s="43">
        <f>SUM(J16:J18)</f>
        <v>781</v>
      </c>
      <c r="K19" s="21">
        <f>J19/'2019'!J19</f>
        <v>0.8308510638297872</v>
      </c>
      <c r="L19" s="43">
        <f t="shared" si="0"/>
        <v>57523</v>
      </c>
      <c r="M19" s="21">
        <f>L19/'2019'!L19</f>
        <v>1.0244158712067246</v>
      </c>
    </row>
    <row r="20" spans="1:13" ht="12.75">
      <c r="A20" s="14" t="s">
        <v>21</v>
      </c>
      <c r="B20" s="26">
        <f>SUM(B12:B14,B16:B18)</f>
        <v>89315</v>
      </c>
      <c r="C20" s="21">
        <f>B20/'2019'!B20</f>
        <v>1.0291643620943953</v>
      </c>
      <c r="D20" s="26">
        <f>SUM(D12:D14,D16:D18)</f>
        <v>6744</v>
      </c>
      <c r="E20" s="21">
        <f>D20/'2019'!D20</f>
        <v>0.9623287671232876</v>
      </c>
      <c r="F20" s="26">
        <f>SUM(F12:F14,F16:F18)</f>
        <v>15640</v>
      </c>
      <c r="G20" s="21">
        <f>F20/'2019'!F20</f>
        <v>0.9236947791164659</v>
      </c>
      <c r="H20" s="26">
        <f>SUM(H12:H14,H16:H18)</f>
        <v>111699</v>
      </c>
      <c r="I20" s="21">
        <f>H20/'2019'!H20</f>
        <v>1.0088056789855857</v>
      </c>
      <c r="J20" s="26">
        <f>SUM(J12:J14,J16:J18)</f>
        <v>1363</v>
      </c>
      <c r="K20" s="21">
        <f>J20/'2019'!J20</f>
        <v>0.6832080200501253</v>
      </c>
      <c r="L20" s="26">
        <f t="shared" si="0"/>
        <v>113062</v>
      </c>
      <c r="M20" s="21">
        <f>L20/'2019'!L20</f>
        <v>1.0030429652498691</v>
      </c>
    </row>
    <row r="21" spans="1:13" ht="12.75">
      <c r="A21" s="14" t="s">
        <v>22</v>
      </c>
      <c r="B21" s="26">
        <v>15211</v>
      </c>
      <c r="C21" s="21">
        <f>B21/'2019'!B21</f>
        <v>0.9399369708953841</v>
      </c>
      <c r="D21" s="26">
        <v>1096</v>
      </c>
      <c r="E21" s="21">
        <f>D21/'2019'!D21</f>
        <v>0.8712241653418124</v>
      </c>
      <c r="F21" s="26">
        <v>2552</v>
      </c>
      <c r="G21" s="21">
        <f>F21/'2019'!F21</f>
        <v>0.8169014084507042</v>
      </c>
      <c r="H21" s="26">
        <v>18859</v>
      </c>
      <c r="I21" s="21">
        <f>H21/'2019'!H21</f>
        <v>0.9170435205446147</v>
      </c>
      <c r="J21" s="26">
        <v>272</v>
      </c>
      <c r="K21" s="21">
        <f>J21/'2019'!J21</f>
        <v>0.8976897689768977</v>
      </c>
      <c r="L21" s="26">
        <f t="shared" si="0"/>
        <v>19131</v>
      </c>
      <c r="M21" s="21">
        <f>L21/'2019'!L21</f>
        <v>0.9167625071880391</v>
      </c>
    </row>
    <row r="22" spans="1:13" ht="12.75">
      <c r="A22" s="14" t="s">
        <v>23</v>
      </c>
      <c r="B22" s="26">
        <v>12316</v>
      </c>
      <c r="C22" s="21">
        <f>B22/'2019'!B22</f>
        <v>0.929228912026558</v>
      </c>
      <c r="D22" s="26">
        <v>961</v>
      </c>
      <c r="E22" s="21">
        <f>D22/'2019'!D22</f>
        <v>0.9786150712830958</v>
      </c>
      <c r="F22" s="26">
        <v>2115</v>
      </c>
      <c r="G22" s="21">
        <f>F22/'2019'!F22</f>
        <v>0.8140877598152425</v>
      </c>
      <c r="H22" s="26">
        <v>15392</v>
      </c>
      <c r="I22" s="21">
        <f>H22/'2019'!H22</f>
        <v>0.9143400261375787</v>
      </c>
      <c r="J22" s="26">
        <v>228</v>
      </c>
      <c r="K22" s="21">
        <f>J22/'2019'!J22</f>
        <v>1.0961538461538463</v>
      </c>
      <c r="L22" s="26">
        <f t="shared" si="0"/>
        <v>15620</v>
      </c>
      <c r="M22" s="21">
        <f>L22/'2019'!L22</f>
        <v>0.9165590893087666</v>
      </c>
    </row>
    <row r="23" spans="1:13" ht="12.75">
      <c r="A23" s="14" t="s">
        <v>24</v>
      </c>
      <c r="B23" s="26">
        <v>14261</v>
      </c>
      <c r="C23" s="21">
        <f>B23/'2019'!B23</f>
        <v>0.9847396768402155</v>
      </c>
      <c r="D23" s="26">
        <v>1092</v>
      </c>
      <c r="E23" s="21">
        <f>D23/'2019'!D23</f>
        <v>0.9405684754521964</v>
      </c>
      <c r="F23" s="26">
        <v>2451</v>
      </c>
      <c r="G23" s="21">
        <f>F23/'2019'!F23</f>
        <v>0.878494623655914</v>
      </c>
      <c r="H23" s="26">
        <v>17804</v>
      </c>
      <c r="I23" s="21">
        <f>H23/'2019'!H23</f>
        <v>0.9658764172950687</v>
      </c>
      <c r="J23" s="26">
        <v>269</v>
      </c>
      <c r="K23" s="21">
        <f>J23/'2019'!J23</f>
        <v>0.6862244897959183</v>
      </c>
      <c r="L23" s="26">
        <f t="shared" si="0"/>
        <v>18073</v>
      </c>
      <c r="M23" s="21">
        <f>L23/'2019'!L23</f>
        <v>0.9600531208499336</v>
      </c>
    </row>
    <row r="24" spans="1:13" ht="12.75">
      <c r="A24" s="14" t="s">
        <v>25</v>
      </c>
      <c r="B24" s="43">
        <f>SUM(B21:B23)</f>
        <v>41788</v>
      </c>
      <c r="C24" s="21">
        <f>B24/'2019'!B24</f>
        <v>0.9514788588082607</v>
      </c>
      <c r="D24" s="43">
        <f>SUM(D21:D23)</f>
        <v>3149</v>
      </c>
      <c r="E24" s="21">
        <f>D24/'2019'!D24</f>
        <v>0.925904145839459</v>
      </c>
      <c r="F24" s="43">
        <f>SUM(F21:F23)</f>
        <v>7118</v>
      </c>
      <c r="G24" s="21">
        <f>F24/'2019'!F24</f>
        <v>0.8362312030075187</v>
      </c>
      <c r="H24" s="43">
        <f>SUM(H21:H23)</f>
        <v>52055</v>
      </c>
      <c r="I24" s="21">
        <f>H24/'2019'!H24</f>
        <v>0.9323506232984669</v>
      </c>
      <c r="J24" s="43">
        <f>SUM(J21:J23)</f>
        <v>769</v>
      </c>
      <c r="K24" s="21">
        <f>J24/'2019'!J24</f>
        <v>0.8516057585825028</v>
      </c>
      <c r="L24" s="43">
        <f t="shared" si="0"/>
        <v>52824</v>
      </c>
      <c r="M24" s="21">
        <f>L24/'2019'!L24</f>
        <v>0.9310654798625188</v>
      </c>
    </row>
    <row r="25" spans="1:13" ht="12.75">
      <c r="A25" s="14" t="s">
        <v>26</v>
      </c>
      <c r="B25" s="26">
        <v>16236</v>
      </c>
      <c r="C25" s="21">
        <f>B25/'2019'!B25</f>
        <v>1.0244179443498012</v>
      </c>
      <c r="D25" s="26">
        <v>1270</v>
      </c>
      <c r="E25" s="21">
        <f>D25/'2019'!D25</f>
        <v>1.0143769968051117</v>
      </c>
      <c r="F25" s="26">
        <v>2801</v>
      </c>
      <c r="G25" s="21">
        <f>F25/'2019'!F25</f>
        <v>0.9262566137566137</v>
      </c>
      <c r="H25" s="26">
        <v>20307</v>
      </c>
      <c r="I25" s="21">
        <f>H25/'2019'!H25</f>
        <v>1.0090434782608695</v>
      </c>
      <c r="J25" s="26">
        <v>226</v>
      </c>
      <c r="K25" s="21">
        <f>J25/'2019'!J25</f>
        <v>0.9300411522633745</v>
      </c>
      <c r="L25" s="26">
        <f t="shared" si="0"/>
        <v>20533</v>
      </c>
      <c r="M25" s="21">
        <f>L25/'2019'!L25</f>
        <v>1.0081009426551453</v>
      </c>
    </row>
    <row r="26" spans="1:13" ht="12.75">
      <c r="A26" s="14" t="s">
        <v>27</v>
      </c>
      <c r="B26" s="26">
        <v>15439</v>
      </c>
      <c r="C26" s="21">
        <f>B26/'2019'!B26</f>
        <v>0.9566860825381088</v>
      </c>
      <c r="D26" s="26">
        <v>1212</v>
      </c>
      <c r="E26" s="21">
        <f>D26/'2019'!D26</f>
        <v>0.9603803486529319</v>
      </c>
      <c r="F26" s="26">
        <v>2665</v>
      </c>
      <c r="G26" s="21">
        <f>F26/'2019'!F26</f>
        <v>0.8752052545155994</v>
      </c>
      <c r="H26" s="26">
        <v>19316</v>
      </c>
      <c r="I26" s="21">
        <f>H26/'2019'!H26</f>
        <v>0.9447786744925409</v>
      </c>
      <c r="J26" s="26">
        <v>290</v>
      </c>
      <c r="K26" s="21">
        <f>J26/'2019'!J26</f>
        <v>1.288888888888889</v>
      </c>
      <c r="L26" s="26">
        <f t="shared" si="0"/>
        <v>19606</v>
      </c>
      <c r="M26" s="21">
        <f>L26/'2019'!L26</f>
        <v>0.9485244315432995</v>
      </c>
    </row>
    <row r="27" spans="1:13" ht="12.75">
      <c r="A27" s="14" t="s">
        <v>28</v>
      </c>
      <c r="B27" s="10">
        <v>14006</v>
      </c>
      <c r="C27" s="21">
        <f>B27/'2019'!B27</f>
        <v>0.9993578308954691</v>
      </c>
      <c r="D27" s="10">
        <v>1109</v>
      </c>
      <c r="E27" s="21">
        <f>D27/'2019'!D27</f>
        <v>1.0383895131086143</v>
      </c>
      <c r="F27" s="10">
        <v>2459</v>
      </c>
      <c r="G27" s="21">
        <f>F27/'2019'!F27</f>
        <v>0.95273149941883</v>
      </c>
      <c r="H27" s="10">
        <v>17574</v>
      </c>
      <c r="I27" s="21">
        <f>H27/'2019'!H27</f>
        <v>0.9949048913043478</v>
      </c>
      <c r="J27" s="10">
        <v>385</v>
      </c>
      <c r="K27" s="21">
        <f>J27/'2019'!J27</f>
        <v>1.5338645418326693</v>
      </c>
      <c r="L27" s="10">
        <f t="shared" si="0"/>
        <v>17959</v>
      </c>
      <c r="M27" s="21">
        <f>L27/'2019'!L27</f>
        <v>1.002456042422551</v>
      </c>
    </row>
    <row r="28" spans="1:13" ht="12.75">
      <c r="A28" s="14" t="s">
        <v>29</v>
      </c>
      <c r="B28" s="43">
        <f>SUM(B25:B27)</f>
        <v>45681</v>
      </c>
      <c r="C28" s="23">
        <f>B28/'2019'!B28</f>
        <v>0.9930220425198905</v>
      </c>
      <c r="D28" s="43">
        <f>SUM(D25:D27)</f>
        <v>3591</v>
      </c>
      <c r="E28" s="23">
        <f>D28/'2019'!D28</f>
        <v>1.0025125628140703</v>
      </c>
      <c r="F28" s="43">
        <f>SUM(F25:F27)</f>
        <v>7925</v>
      </c>
      <c r="G28" s="23">
        <f>F28/'2019'!F28</f>
        <v>0.9161849710982659</v>
      </c>
      <c r="H28" s="43">
        <f>SUM(H25:H27)</f>
        <v>57197</v>
      </c>
      <c r="I28" s="23">
        <f>H28/'2019'!H28</f>
        <v>0.9821925335714531</v>
      </c>
      <c r="J28" s="43">
        <f>SUM(J25:J27)</f>
        <v>901</v>
      </c>
      <c r="K28" s="23">
        <f>J28/'2019'!J28</f>
        <v>1.2531293463143254</v>
      </c>
      <c r="L28" s="43">
        <f t="shared" si="0"/>
        <v>58098</v>
      </c>
      <c r="M28" s="23">
        <f>L28/'2019'!L28</f>
        <v>0.985496921276271</v>
      </c>
    </row>
    <row r="29" spans="1:13" ht="13.5" thickBot="1">
      <c r="A29" s="15" t="s">
        <v>30</v>
      </c>
      <c r="B29" s="16">
        <f>SUM(B28,B24)</f>
        <v>87469</v>
      </c>
      <c r="C29" s="31">
        <f>B29/'2019'!B29</f>
        <v>0.9727316199775359</v>
      </c>
      <c r="D29" s="16">
        <f>SUM(D28,D24)</f>
        <v>6740</v>
      </c>
      <c r="E29" s="31">
        <f>D29/'2019'!D29</f>
        <v>0.9652012029213805</v>
      </c>
      <c r="F29" s="16">
        <f>SUM(F28,F24)</f>
        <v>15043</v>
      </c>
      <c r="G29" s="31">
        <f>F29/'2019'!F29</f>
        <v>0.8765295420114205</v>
      </c>
      <c r="H29" s="16">
        <f>SUM(H28,H24)</f>
        <v>109252</v>
      </c>
      <c r="I29" s="31">
        <f>H29/'2019'!H29</f>
        <v>0.9577963635088458</v>
      </c>
      <c r="J29" s="16">
        <f>SUM(J28,J24)</f>
        <v>1670</v>
      </c>
      <c r="K29" s="31">
        <f>J29/'2019'!J29</f>
        <v>1.029593094944513</v>
      </c>
      <c r="L29" s="16">
        <f t="shared" si="0"/>
        <v>110922</v>
      </c>
      <c r="M29" s="31">
        <f>L29/'2019'!L29</f>
        <v>0.9588029873452735</v>
      </c>
    </row>
    <row r="30" spans="1:13" ht="13.5" thickBot="1" thickTop="1">
      <c r="A30" s="18" t="s">
        <v>155</v>
      </c>
      <c r="B30" s="44">
        <f>SUM(B20,B29)</f>
        <v>176784</v>
      </c>
      <c r="C30" s="45">
        <f>B30/'2019'!B30</f>
        <v>1.0004470728049575</v>
      </c>
      <c r="D30" s="44">
        <f>SUM(D20,D29)</f>
        <v>13484</v>
      </c>
      <c r="E30" s="45">
        <f>D30/'2019'!D30</f>
        <v>0.9637624186977343</v>
      </c>
      <c r="F30" s="44">
        <f>SUM(F20,F29)</f>
        <v>30683</v>
      </c>
      <c r="G30" s="45">
        <f>F30/'2019'!F30</f>
        <v>0.8999530709215697</v>
      </c>
      <c r="H30" s="44">
        <f>SUM(H20,H29)</f>
        <v>220951</v>
      </c>
      <c r="I30" s="45">
        <f>H30/'2019'!H30</f>
        <v>0.9829218381600605</v>
      </c>
      <c r="J30" s="44">
        <f>SUM(J20,J29)</f>
        <v>3033</v>
      </c>
      <c r="K30" s="45">
        <f>J30/'2019'!J30</f>
        <v>0.838540226707216</v>
      </c>
      <c r="L30" s="44">
        <f t="shared" si="0"/>
        <v>223984</v>
      </c>
      <c r="M30" s="45">
        <f>L30/'2019'!L30</f>
        <v>0.9806354446229757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114</v>
      </c>
      <c r="B4" s="70">
        <v>173176</v>
      </c>
      <c r="C4" s="71">
        <v>0.9953959431419096</v>
      </c>
      <c r="D4" s="72">
        <v>14366</v>
      </c>
      <c r="E4" s="71">
        <v>0.9685161464302569</v>
      </c>
      <c r="F4" s="72">
        <v>38112</v>
      </c>
      <c r="G4" s="71">
        <v>0.9410138021283425</v>
      </c>
      <c r="H4" s="72">
        <v>225654</v>
      </c>
      <c r="I4" s="71">
        <v>0.9840522260161964</v>
      </c>
      <c r="J4" s="72">
        <v>4403</v>
      </c>
      <c r="K4" s="71">
        <v>0.9588414634146342</v>
      </c>
      <c r="L4" s="72">
        <v>230057</v>
      </c>
      <c r="M4" s="71">
        <v>0.9835572865675087</v>
      </c>
    </row>
    <row r="5" spans="1:13" ht="12.75">
      <c r="A5" s="12" t="s">
        <v>119</v>
      </c>
      <c r="B5" s="70">
        <v>167652</v>
      </c>
      <c r="C5" s="71">
        <v>0.9681018154940638</v>
      </c>
      <c r="D5" s="72">
        <v>14186</v>
      </c>
      <c r="E5" s="71">
        <v>0.9874704162606154</v>
      </c>
      <c r="F5" s="72">
        <v>35901</v>
      </c>
      <c r="G5" s="71">
        <v>0.9419867758186398</v>
      </c>
      <c r="H5" s="72">
        <v>217739</v>
      </c>
      <c r="I5" s="71">
        <v>0.9649241759507919</v>
      </c>
      <c r="J5" s="72">
        <v>4018</v>
      </c>
      <c r="K5" s="71">
        <v>0.9125596184419714</v>
      </c>
      <c r="L5" s="72">
        <v>221757</v>
      </c>
      <c r="M5" s="71">
        <v>0.9639219845516546</v>
      </c>
    </row>
    <row r="6" spans="1:13" ht="12.75">
      <c r="A6" s="12" t="s">
        <v>124</v>
      </c>
      <c r="B6" s="70">
        <v>172779</v>
      </c>
      <c r="C6" s="71">
        <v>1.0305812039224107</v>
      </c>
      <c r="D6" s="72">
        <v>13940</v>
      </c>
      <c r="E6" s="71">
        <v>0.9826589595375722</v>
      </c>
      <c r="F6" s="72">
        <v>35563</v>
      </c>
      <c r="G6" s="71">
        <v>0.9905852204673965</v>
      </c>
      <c r="H6" s="72">
        <v>222282</v>
      </c>
      <c r="I6" s="71">
        <v>1.0208644294315672</v>
      </c>
      <c r="J6" s="72">
        <v>4207</v>
      </c>
      <c r="K6" s="71">
        <v>1.0470383275261324</v>
      </c>
      <c r="L6" s="72">
        <v>226489</v>
      </c>
      <c r="M6" s="71">
        <v>1.0213386725109015</v>
      </c>
    </row>
    <row r="7" spans="1:13" ht="12.75">
      <c r="A7" s="12" t="s">
        <v>125</v>
      </c>
      <c r="B7" s="70">
        <v>173438</v>
      </c>
      <c r="C7" s="71">
        <v>1.003814120929048</v>
      </c>
      <c r="D7" s="72">
        <v>13647</v>
      </c>
      <c r="E7" s="71">
        <v>0.9789813486370158</v>
      </c>
      <c r="F7" s="72">
        <v>36205</v>
      </c>
      <c r="G7" s="71">
        <v>1.0180524702640386</v>
      </c>
      <c r="H7" s="72">
        <v>223290</v>
      </c>
      <c r="I7" s="71">
        <v>1.0045347801441413</v>
      </c>
      <c r="J7" s="72">
        <v>4776</v>
      </c>
      <c r="K7" s="71">
        <v>1.1352507725219871</v>
      </c>
      <c r="L7" s="72">
        <v>228066</v>
      </c>
      <c r="M7" s="71">
        <v>1.006962810555921</v>
      </c>
    </row>
    <row r="8" spans="1:13" ht="12.75">
      <c r="A8" s="9" t="s">
        <v>133</v>
      </c>
      <c r="B8" s="26">
        <v>178515</v>
      </c>
      <c r="C8" s="23">
        <v>1.029272708403003</v>
      </c>
      <c r="D8" s="27">
        <v>14358</v>
      </c>
      <c r="E8" s="23">
        <v>1.052099362497252</v>
      </c>
      <c r="F8" s="27">
        <v>36164</v>
      </c>
      <c r="G8" s="23">
        <v>0.9988675597293192</v>
      </c>
      <c r="H8" s="27">
        <v>229037</v>
      </c>
      <c r="I8" s="23">
        <v>1.0257378297281563</v>
      </c>
      <c r="J8" s="27">
        <v>5232</v>
      </c>
      <c r="K8" s="23">
        <v>1.0954773869346734</v>
      </c>
      <c r="L8" s="27">
        <v>234269</v>
      </c>
      <c r="M8" s="23">
        <v>1.0271982671682758</v>
      </c>
    </row>
    <row r="9" spans="1:13" ht="12.75">
      <c r="A9" s="9" t="s">
        <v>140</v>
      </c>
      <c r="B9" s="26">
        <v>188042</v>
      </c>
      <c r="C9" s="23">
        <v>1.0533680643083214</v>
      </c>
      <c r="D9" s="27">
        <v>14728</v>
      </c>
      <c r="E9" s="23">
        <v>1.025769605794679</v>
      </c>
      <c r="F9" s="27">
        <v>37069</v>
      </c>
      <c r="G9" s="23">
        <v>1.0250248866275855</v>
      </c>
      <c r="H9" s="27">
        <v>239839</v>
      </c>
      <c r="I9" s="23">
        <v>1.047162685504962</v>
      </c>
      <c r="J9" s="27">
        <v>5515</v>
      </c>
      <c r="K9" s="23">
        <v>1.0540902140672783</v>
      </c>
      <c r="L9" s="27">
        <v>245354</v>
      </c>
      <c r="M9" s="23">
        <v>1.0473174000828107</v>
      </c>
    </row>
    <row r="10" spans="1:13" ht="12.75">
      <c r="A10" s="9" t="s">
        <v>143</v>
      </c>
      <c r="B10" s="26">
        <v>187390</v>
      </c>
      <c r="C10" s="23">
        <v>0.996532689505536</v>
      </c>
      <c r="D10" s="27">
        <v>14835</v>
      </c>
      <c r="E10" s="23">
        <v>1.0072650733297122</v>
      </c>
      <c r="F10" s="27">
        <v>36538</v>
      </c>
      <c r="G10" s="23">
        <v>0.9856753621624538</v>
      </c>
      <c r="H10" s="27">
        <v>238763</v>
      </c>
      <c r="I10" s="23">
        <v>0.99551365707829</v>
      </c>
      <c r="J10" s="27">
        <v>6664</v>
      </c>
      <c r="K10" s="23">
        <v>1.2083408884859475</v>
      </c>
      <c r="L10" s="27">
        <v>245427</v>
      </c>
      <c r="M10" s="23">
        <v>1.000297529284218</v>
      </c>
    </row>
    <row r="11" spans="1:13" ht="13.5" thickBot="1">
      <c r="A11" s="76" t="s">
        <v>144</v>
      </c>
      <c r="B11" s="20">
        <v>186958</v>
      </c>
      <c r="C11" s="36">
        <v>0.9976946475265489</v>
      </c>
      <c r="D11" s="20">
        <v>14590</v>
      </c>
      <c r="E11" s="36">
        <v>0.9834850016852039</v>
      </c>
      <c r="F11" s="20">
        <v>36189</v>
      </c>
      <c r="G11" s="36">
        <v>0.990448300399584</v>
      </c>
      <c r="H11" s="20">
        <v>237737</v>
      </c>
      <c r="I11" s="36">
        <v>0.9957028517818926</v>
      </c>
      <c r="J11" s="20">
        <v>5273</v>
      </c>
      <c r="K11" s="36">
        <v>0.7912665066026411</v>
      </c>
      <c r="L11" s="20">
        <v>243010</v>
      </c>
      <c r="M11" s="36">
        <v>0.9901518577825585</v>
      </c>
    </row>
    <row r="12" spans="1:13" ht="12.75">
      <c r="A12" s="75">
        <v>43466</v>
      </c>
      <c r="B12" s="28">
        <v>12869</v>
      </c>
      <c r="C12" s="21">
        <f>B12/'2018'!B12</f>
        <v>0.9619524592614741</v>
      </c>
      <c r="D12" s="28">
        <v>1116</v>
      </c>
      <c r="E12" s="21">
        <f>D12/'2018'!D12</f>
        <v>1.0145454545454546</v>
      </c>
      <c r="F12" s="28">
        <v>2664</v>
      </c>
      <c r="G12" s="21">
        <f>F12/'2018'!F12</f>
        <v>0.9881305637982196</v>
      </c>
      <c r="H12" s="28">
        <v>16649</v>
      </c>
      <c r="I12" s="21">
        <f>H12/'2018'!H12</f>
        <v>0.9694305345289391</v>
      </c>
      <c r="J12" s="28">
        <v>307</v>
      </c>
      <c r="K12" s="21">
        <f>J12/'2018'!J12</f>
        <v>0.5984405458089669</v>
      </c>
      <c r="L12" s="28">
        <f>H12+J12</f>
        <v>16956</v>
      </c>
      <c r="M12" s="21">
        <f>L12/'2018'!L12</f>
        <v>0.9586702097585797</v>
      </c>
    </row>
    <row r="13" spans="1:13" ht="12.75">
      <c r="A13" s="14" t="s">
        <v>14</v>
      </c>
      <c r="B13" s="26">
        <v>13666</v>
      </c>
      <c r="C13" s="21">
        <f>B13/'2018'!B13</f>
        <v>0.9018676169735366</v>
      </c>
      <c r="D13" s="26">
        <v>1136</v>
      </c>
      <c r="E13" s="21">
        <f>D13/'2018'!D13</f>
        <v>0.9701110162254484</v>
      </c>
      <c r="F13" s="26">
        <v>2730</v>
      </c>
      <c r="G13" s="21">
        <f>F13/'2018'!F13</f>
        <v>0.9542118140510311</v>
      </c>
      <c r="H13" s="26">
        <v>17532</v>
      </c>
      <c r="I13" s="21">
        <f>H13/'2018'!H13</f>
        <v>0.9138389366692728</v>
      </c>
      <c r="J13" s="26">
        <v>316</v>
      </c>
      <c r="K13" s="21">
        <f>J13/'2018'!J13</f>
        <v>0.6019047619047619</v>
      </c>
      <c r="L13" s="26">
        <f aca="true" t="shared" si="0" ref="L13:L30">H13+J13</f>
        <v>17848</v>
      </c>
      <c r="M13" s="21">
        <f>L13/'2018'!L13</f>
        <v>0.9055301877219686</v>
      </c>
    </row>
    <row r="14" spans="1:13" ht="12.75">
      <c r="A14" s="14" t="s">
        <v>15</v>
      </c>
      <c r="B14" s="26">
        <v>16915</v>
      </c>
      <c r="C14" s="21">
        <f>B14/'2018'!B14</f>
        <v>0.9194433875088329</v>
      </c>
      <c r="D14" s="26">
        <v>1325</v>
      </c>
      <c r="E14" s="21">
        <f>D14/'2018'!D14</f>
        <v>0.9552992069214131</v>
      </c>
      <c r="F14" s="26">
        <v>3091</v>
      </c>
      <c r="G14" s="21">
        <f>F14/'2018'!F14</f>
        <v>0.9324283559577677</v>
      </c>
      <c r="H14" s="26">
        <v>21331</v>
      </c>
      <c r="I14" s="21">
        <f>H14/'2018'!H14</f>
        <v>0.9234598900385298</v>
      </c>
      <c r="J14" s="26">
        <v>432</v>
      </c>
      <c r="K14" s="21">
        <f>J14/'2018'!J14</f>
        <v>0.8212927756653993</v>
      </c>
      <c r="L14" s="26">
        <f t="shared" si="0"/>
        <v>21763</v>
      </c>
      <c r="M14" s="21">
        <f>L14/'2018'!L14</f>
        <v>0.9211851851851852</v>
      </c>
    </row>
    <row r="15" spans="1:13" ht="12.75">
      <c r="A15" s="14" t="s">
        <v>16</v>
      </c>
      <c r="B15" s="43">
        <f>SUM(B12:B14)</f>
        <v>43450</v>
      </c>
      <c r="C15" s="21">
        <f>B15/'2018'!B15</f>
        <v>0.9258864643709512</v>
      </c>
      <c r="D15" s="43">
        <f>SUM(D12:D14)</f>
        <v>3577</v>
      </c>
      <c r="E15" s="21">
        <f>D15/'2018'!D15</f>
        <v>0.9778567523236742</v>
      </c>
      <c r="F15" s="43">
        <f>SUM(F12:F14)</f>
        <v>8485</v>
      </c>
      <c r="G15" s="21">
        <f>F15/'2018'!F15</f>
        <v>0.9563796212804329</v>
      </c>
      <c r="H15" s="43">
        <f>SUM(H12:H14)</f>
        <v>55512</v>
      </c>
      <c r="I15" s="21">
        <f>H15/'2018'!H15</f>
        <v>0.9336338255575364</v>
      </c>
      <c r="J15" s="43">
        <f>SUM(J12:J14)</f>
        <v>1055</v>
      </c>
      <c r="K15" s="21">
        <f>J15/'2018'!J15</f>
        <v>0.6745524296675192</v>
      </c>
      <c r="L15" s="43">
        <f t="shared" si="0"/>
        <v>56567</v>
      </c>
      <c r="M15" s="21">
        <f>L15/'2018'!L15</f>
        <v>0.926993543312248</v>
      </c>
    </row>
    <row r="16" spans="1:13" ht="12.75">
      <c r="A16" s="14" t="s">
        <v>17</v>
      </c>
      <c r="B16" s="26">
        <v>16076</v>
      </c>
      <c r="C16" s="21">
        <f>B16/'2018'!B16</f>
        <v>1.0066374452097684</v>
      </c>
      <c r="D16" s="26">
        <v>1224</v>
      </c>
      <c r="E16" s="21">
        <f>D16/'2018'!D16</f>
        <v>0.9847144006436042</v>
      </c>
      <c r="F16" s="26">
        <v>3034</v>
      </c>
      <c r="G16" s="21">
        <f>F16/'2018'!F16</f>
        <v>0.9882736156351791</v>
      </c>
      <c r="H16" s="26">
        <v>20334</v>
      </c>
      <c r="I16" s="21">
        <f>H16/'2018'!H16</f>
        <v>1.0025144209436474</v>
      </c>
      <c r="J16" s="26">
        <v>317</v>
      </c>
      <c r="K16" s="21">
        <f>J16/'2018'!J16</f>
        <v>0.6203522504892368</v>
      </c>
      <c r="L16" s="26">
        <f t="shared" si="0"/>
        <v>20651</v>
      </c>
      <c r="M16" s="21">
        <f>L16/'2018'!L16</f>
        <v>0.9931230162546889</v>
      </c>
    </row>
    <row r="17" spans="1:13" ht="12.75">
      <c r="A17" s="14" t="s">
        <v>18</v>
      </c>
      <c r="B17" s="26">
        <v>13639</v>
      </c>
      <c r="C17" s="21">
        <f>B17/'2018'!B17</f>
        <v>0.9244272739596042</v>
      </c>
      <c r="D17" s="26">
        <v>1111</v>
      </c>
      <c r="E17" s="21">
        <f>D17/'2018'!D17</f>
        <v>0.9893143365983972</v>
      </c>
      <c r="F17" s="26">
        <v>2694</v>
      </c>
      <c r="G17" s="21">
        <f>F17/'2018'!F17</f>
        <v>0.9092136348295646</v>
      </c>
      <c r="H17" s="26">
        <v>17444</v>
      </c>
      <c r="I17" s="21">
        <f>H17/'2018'!H17</f>
        <v>0.9259023354564756</v>
      </c>
      <c r="J17" s="26">
        <v>261</v>
      </c>
      <c r="K17" s="21">
        <f>J17/'2018'!J17</f>
        <v>0.5178571428571429</v>
      </c>
      <c r="L17" s="26">
        <f t="shared" si="0"/>
        <v>17705</v>
      </c>
      <c r="M17" s="21">
        <f>L17/'2018'!L17</f>
        <v>0.9152708850289496</v>
      </c>
    </row>
    <row r="18" spans="1:13" ht="12.75">
      <c r="A18" s="14" t="s">
        <v>19</v>
      </c>
      <c r="B18" s="26">
        <v>13619</v>
      </c>
      <c r="C18" s="21">
        <f>B18/'2018'!B18</f>
        <v>0.9216973470492691</v>
      </c>
      <c r="D18" s="26">
        <v>1096</v>
      </c>
      <c r="E18" s="21">
        <f>D18/'2018'!D18</f>
        <v>0.9489177489177489</v>
      </c>
      <c r="F18" s="26">
        <v>2719</v>
      </c>
      <c r="G18" s="21">
        <f>F18/'2018'!F18</f>
        <v>0.9308456008216365</v>
      </c>
      <c r="H18" s="26">
        <v>17434</v>
      </c>
      <c r="I18" s="21">
        <f>H18/'2018'!H18</f>
        <v>0.9247825164438787</v>
      </c>
      <c r="J18" s="26">
        <v>362</v>
      </c>
      <c r="K18" s="21">
        <f>J18/'2018'!J18</f>
        <v>0.7196819085487077</v>
      </c>
      <c r="L18" s="26">
        <v>17796</v>
      </c>
      <c r="M18" s="21">
        <f>L18/'2018'!L18</f>
        <v>0.9194523378971842</v>
      </c>
    </row>
    <row r="19" spans="1:13" ht="12.75">
      <c r="A19" s="14" t="s">
        <v>20</v>
      </c>
      <c r="B19" s="43">
        <f>SUM(B16:B18)</f>
        <v>43334</v>
      </c>
      <c r="C19" s="21">
        <f>B19/'2018'!B19</f>
        <v>0.9523956043956044</v>
      </c>
      <c r="D19" s="43">
        <f>SUM(D16:D18)</f>
        <v>3431</v>
      </c>
      <c r="E19" s="21">
        <f>D19/'2018'!D19</f>
        <v>0.974439079806873</v>
      </c>
      <c r="F19" s="43">
        <f>SUM(F16:F18)</f>
        <v>8447</v>
      </c>
      <c r="G19" s="21">
        <f>F19/'2018'!F19</f>
        <v>0.9433772615590797</v>
      </c>
      <c r="H19" s="43">
        <f>SUM(H16:H18)</f>
        <v>55212</v>
      </c>
      <c r="I19" s="21">
        <f>H19/'2018'!H19</f>
        <v>0.9523415265200518</v>
      </c>
      <c r="J19" s="43">
        <f>SUM(J16:J18)</f>
        <v>940</v>
      </c>
      <c r="K19" s="21">
        <f>J19/'2018'!J19</f>
        <v>0.619235836627141</v>
      </c>
      <c r="L19" s="43">
        <f t="shared" si="0"/>
        <v>56152</v>
      </c>
      <c r="M19" s="21">
        <f>L19/'2018'!L19</f>
        <v>0.9438421326878792</v>
      </c>
    </row>
    <row r="20" spans="1:13" ht="12.75">
      <c r="A20" s="14" t="s">
        <v>21</v>
      </c>
      <c r="B20" s="26">
        <f>SUM(B12:B14,B16:B18)</f>
        <v>86784</v>
      </c>
      <c r="C20" s="21">
        <f>B20/'2018'!B20</f>
        <v>0.9389362530834812</v>
      </c>
      <c r="D20" s="26">
        <f>SUM(D12:D14,D16:D18)</f>
        <v>7008</v>
      </c>
      <c r="E20" s="21">
        <f>D20/'2018'!D20</f>
        <v>0.9761805265357292</v>
      </c>
      <c r="F20" s="26">
        <f>SUM(F12:F14,F16:F18)</f>
        <v>16932</v>
      </c>
      <c r="G20" s="21">
        <f>F20/'2018'!F20</f>
        <v>0.9498485358465163</v>
      </c>
      <c r="H20" s="26">
        <f>SUM(H12:H14,H16:H18)</f>
        <v>110724</v>
      </c>
      <c r="I20" s="21">
        <f>H20/'2018'!H20</f>
        <v>0.9428695511483144</v>
      </c>
      <c r="J20" s="26">
        <f>SUM(J12:J14,J16:J18)</f>
        <v>1995</v>
      </c>
      <c r="K20" s="21">
        <f>J20/'2018'!J20</f>
        <v>0.6473069435431538</v>
      </c>
      <c r="L20" s="26">
        <f t="shared" si="0"/>
        <v>112719</v>
      </c>
      <c r="M20" s="21">
        <f>L20/'2018'!L20</f>
        <v>0.9353109571422644</v>
      </c>
    </row>
    <row r="21" spans="1:13" ht="12.75">
      <c r="A21" s="14" t="s">
        <v>22</v>
      </c>
      <c r="B21" s="26">
        <v>16183</v>
      </c>
      <c r="C21" s="21">
        <f>B21/'2018'!B21</f>
        <v>1.0120700437773609</v>
      </c>
      <c r="D21" s="26">
        <v>1258</v>
      </c>
      <c r="E21" s="21">
        <f>D21/'2018'!D21</f>
        <v>1.0319934372436423</v>
      </c>
      <c r="F21" s="26">
        <v>3124</v>
      </c>
      <c r="G21" s="21">
        <f>F21/'2018'!F21</f>
        <v>1.005148005148005</v>
      </c>
      <c r="H21" s="26">
        <v>20565</v>
      </c>
      <c r="I21" s="21">
        <f>H21/'2018'!H21</f>
        <v>1.0122065265541171</v>
      </c>
      <c r="J21" s="26">
        <v>303</v>
      </c>
      <c r="K21" s="21">
        <f>J21/'2018'!J21</f>
        <v>0.5760456273764258</v>
      </c>
      <c r="L21" s="26">
        <f t="shared" si="0"/>
        <v>20868</v>
      </c>
      <c r="M21" s="21">
        <f>L21/'2018'!L21</f>
        <v>1.0011994434582354</v>
      </c>
    </row>
    <row r="22" spans="1:13" ht="12.75">
      <c r="A22" s="14" t="s">
        <v>23</v>
      </c>
      <c r="B22" s="26">
        <v>13254</v>
      </c>
      <c r="C22" s="21">
        <f>B22/'2018'!B22</f>
        <v>0.8846025495561637</v>
      </c>
      <c r="D22" s="26">
        <v>982</v>
      </c>
      <c r="E22" s="21">
        <f>D22/'2018'!D22</f>
        <v>0.9050691244239631</v>
      </c>
      <c r="F22" s="26">
        <v>2598</v>
      </c>
      <c r="G22" s="21">
        <f>F22/'2018'!F22</f>
        <v>0.898650985818056</v>
      </c>
      <c r="H22" s="26">
        <v>16834</v>
      </c>
      <c r="I22" s="21">
        <f>H22/'2018'!H22</f>
        <v>0.8879160293264413</v>
      </c>
      <c r="J22" s="26">
        <v>208</v>
      </c>
      <c r="K22" s="21">
        <f>J22/'2018'!J22</f>
        <v>0.5213032581453634</v>
      </c>
      <c r="L22" s="26">
        <f t="shared" si="0"/>
        <v>17042</v>
      </c>
      <c r="M22" s="21">
        <f>L22/'2018'!L22</f>
        <v>0.8803595412749251</v>
      </c>
    </row>
    <row r="23" spans="1:13" ht="12.75">
      <c r="A23" s="14" t="s">
        <v>24</v>
      </c>
      <c r="B23" s="26">
        <v>14482</v>
      </c>
      <c r="C23" s="21">
        <f>B23/'2018'!B23</f>
        <v>0.9752188552188552</v>
      </c>
      <c r="D23" s="26">
        <v>1161</v>
      </c>
      <c r="E23" s="21">
        <f>D23/'2018'!D23</f>
        <v>1.013089005235602</v>
      </c>
      <c r="F23" s="26">
        <v>2790</v>
      </c>
      <c r="G23" s="21">
        <f>F23/'2018'!F23</f>
        <v>0.9554794520547946</v>
      </c>
      <c r="H23" s="26">
        <v>18433</v>
      </c>
      <c r="I23" s="21">
        <f>H23/'2018'!H23</f>
        <v>0.9744660604779023</v>
      </c>
      <c r="J23" s="26">
        <v>392</v>
      </c>
      <c r="K23" s="21">
        <f>J23/'2018'!J23</f>
        <v>1.1666666666666667</v>
      </c>
      <c r="L23" s="26">
        <f t="shared" si="0"/>
        <v>18825</v>
      </c>
      <c r="M23" s="21">
        <f>L23/'2018'!L23</f>
        <v>0.9778204861832537</v>
      </c>
    </row>
    <row r="24" spans="1:13" ht="12.75">
      <c r="A24" s="14" t="s">
        <v>25</v>
      </c>
      <c r="B24" s="43">
        <f>SUM(B21:B23)</f>
        <v>43919</v>
      </c>
      <c r="C24" s="21">
        <f>B24/'2018'!B24</f>
        <v>0.9584488139144098</v>
      </c>
      <c r="D24" s="43">
        <f>SUM(D21:D23)</f>
        <v>3401</v>
      </c>
      <c r="E24" s="21">
        <f>D24/'2018'!D24</f>
        <v>0.9857971014492753</v>
      </c>
      <c r="F24" s="43">
        <f>SUM(F21:F23)</f>
        <v>8512</v>
      </c>
      <c r="G24" s="21">
        <f>F24/'2018'!F24</f>
        <v>0.9543670815113802</v>
      </c>
      <c r="H24" s="43">
        <f>SUM(H21:H23)</f>
        <v>55832</v>
      </c>
      <c r="I24" s="21">
        <f>H24/'2018'!H24</f>
        <v>0.9594445971954908</v>
      </c>
      <c r="J24" s="43">
        <f>SUM(J21:J23)</f>
        <v>903</v>
      </c>
      <c r="K24" s="21">
        <f>J24/'2018'!J24</f>
        <v>0.7160983346550357</v>
      </c>
      <c r="L24" s="43">
        <f t="shared" si="0"/>
        <v>56735</v>
      </c>
      <c r="M24" s="21">
        <f>L24/'2018'!L24</f>
        <v>0.9542832153129363</v>
      </c>
    </row>
    <row r="25" spans="1:13" ht="12.75">
      <c r="A25" s="14" t="s">
        <v>26</v>
      </c>
      <c r="B25" s="26">
        <v>15849</v>
      </c>
      <c r="C25" s="21">
        <f>B25/'2018'!B25</f>
        <v>0.9311985898942421</v>
      </c>
      <c r="D25" s="26">
        <v>1252</v>
      </c>
      <c r="E25" s="21">
        <f>D25/'2018'!D25</f>
        <v>0.9138686131386862</v>
      </c>
      <c r="F25" s="26">
        <v>3024</v>
      </c>
      <c r="G25" s="21">
        <f>F25/'2018'!F25</f>
        <v>0.9185905224787363</v>
      </c>
      <c r="H25" s="26">
        <v>20125</v>
      </c>
      <c r="I25" s="21">
        <f>H25/'2018'!H25</f>
        <v>0.9281892814316023</v>
      </c>
      <c r="J25" s="26">
        <v>243</v>
      </c>
      <c r="K25" s="21">
        <f>J25/'2018'!J25</f>
        <v>0.7189349112426036</v>
      </c>
      <c r="L25" s="26">
        <f t="shared" si="0"/>
        <v>20368</v>
      </c>
      <c r="M25" s="21">
        <f>L25/'2018'!L25</f>
        <v>0.9249772933696639</v>
      </c>
    </row>
    <row r="26" spans="1:13" ht="12.75">
      <c r="A26" s="14" t="s">
        <v>27</v>
      </c>
      <c r="B26" s="26">
        <v>16138</v>
      </c>
      <c r="C26" s="21">
        <f>B26/'2018'!B26</f>
        <v>0.923807888259202</v>
      </c>
      <c r="D26" s="26">
        <v>1262</v>
      </c>
      <c r="E26" s="21">
        <f>D26/'2018'!D26</f>
        <v>0.8794425087108014</v>
      </c>
      <c r="F26" s="26">
        <v>3045</v>
      </c>
      <c r="G26" s="21">
        <f>F26/'2018'!F26</f>
        <v>0.9024896265560166</v>
      </c>
      <c r="H26" s="26">
        <v>20445</v>
      </c>
      <c r="I26" s="21">
        <f>H26/'2018'!H26</f>
        <v>0.9177215189873418</v>
      </c>
      <c r="J26" s="26">
        <v>225</v>
      </c>
      <c r="K26" s="21">
        <f>J26/'2018'!J26</f>
        <v>0.7053291536050157</v>
      </c>
      <c r="L26" s="26">
        <f t="shared" si="0"/>
        <v>20670</v>
      </c>
      <c r="M26" s="21">
        <f>L26/'2018'!L26</f>
        <v>0.9147231933442492</v>
      </c>
    </row>
    <row r="27" spans="1:13" ht="12.75">
      <c r="A27" s="14" t="s">
        <v>28</v>
      </c>
      <c r="B27" s="10">
        <v>14015</v>
      </c>
      <c r="C27" s="21">
        <f>B27/'2018'!B27</f>
        <v>0.9857223238148826</v>
      </c>
      <c r="D27" s="10">
        <v>1068</v>
      </c>
      <c r="E27" s="21">
        <f>D27/'2018'!D27</f>
        <v>0.9238754325259516</v>
      </c>
      <c r="F27" s="10">
        <v>2581</v>
      </c>
      <c r="G27" s="21">
        <f>F27/'2018'!F27</f>
        <v>0.9290856731461483</v>
      </c>
      <c r="H27" s="10">
        <v>17664</v>
      </c>
      <c r="I27" s="21">
        <f>H27/'2018'!H27</f>
        <v>0.9731159100925518</v>
      </c>
      <c r="J27" s="10">
        <v>251</v>
      </c>
      <c r="K27" s="21">
        <f>J27/'2018'!J27</f>
        <v>0.9194139194139194</v>
      </c>
      <c r="L27" s="10">
        <f t="shared" si="0"/>
        <v>17915</v>
      </c>
      <c r="M27" s="21">
        <f>L27/'2018'!L27</f>
        <v>0.9723202170963365</v>
      </c>
    </row>
    <row r="28" spans="1:13" ht="12.75">
      <c r="A28" s="14" t="s">
        <v>29</v>
      </c>
      <c r="B28" s="43">
        <f>SUM(B25:B27)</f>
        <v>46002</v>
      </c>
      <c r="C28" s="23">
        <f>B28/'2018'!B28</f>
        <v>0.9444638347670766</v>
      </c>
      <c r="D28" s="43">
        <f>SUM(D25:D27)</f>
        <v>3582</v>
      </c>
      <c r="E28" s="23">
        <f>D28/'2018'!D28</f>
        <v>0.9043170916435244</v>
      </c>
      <c r="F28" s="43">
        <f>SUM(F25:F27)</f>
        <v>8650</v>
      </c>
      <c r="G28" s="23">
        <f>F28/'2018'!F28</f>
        <v>0.9159254553155443</v>
      </c>
      <c r="H28" s="43">
        <f>SUM(H25:H27)</f>
        <v>58234</v>
      </c>
      <c r="I28" s="23">
        <f>H28/'2018'!H28</f>
        <v>0.9375643997939207</v>
      </c>
      <c r="J28" s="43">
        <f>SUM(J25:J27)</f>
        <v>719</v>
      </c>
      <c r="K28" s="23">
        <f>J28/'2018'!J28</f>
        <v>0.7731182795698924</v>
      </c>
      <c r="L28" s="43">
        <f t="shared" si="0"/>
        <v>58953</v>
      </c>
      <c r="M28" s="23">
        <f>L28/'2018'!L28</f>
        <v>0.9351384791091654</v>
      </c>
    </row>
    <row r="29" spans="1:13" ht="13.5" thickBot="1">
      <c r="A29" s="15" t="s">
        <v>30</v>
      </c>
      <c r="B29" s="16">
        <f>SUM(B28,B24)</f>
        <v>89921</v>
      </c>
      <c r="C29" s="31">
        <f>B29/'2018'!B29</f>
        <v>0.9512429916428647</v>
      </c>
      <c r="D29" s="16">
        <f>SUM(D28,D24)</f>
        <v>6983</v>
      </c>
      <c r="E29" s="31">
        <f>D29/'2018'!D29</f>
        <v>0.9422480097152881</v>
      </c>
      <c r="F29" s="16">
        <f>SUM(F28,F24)</f>
        <v>17162</v>
      </c>
      <c r="G29" s="31">
        <f>F29/'2018'!F29</f>
        <v>0.9345967434515058</v>
      </c>
      <c r="H29" s="16">
        <f>SUM(H28,H24)</f>
        <v>114066</v>
      </c>
      <c r="I29" s="31">
        <f>H29/'2018'!H29</f>
        <v>0.948148025003325</v>
      </c>
      <c r="J29" s="16">
        <f>SUM(J28,J24)</f>
        <v>1622</v>
      </c>
      <c r="K29" s="31">
        <f>J29/'2018'!J29</f>
        <v>0.7403012323140119</v>
      </c>
      <c r="L29" s="16">
        <f t="shared" si="0"/>
        <v>115688</v>
      </c>
      <c r="M29" s="31">
        <f>L29/'2018'!L29</f>
        <v>0.9444303849136699</v>
      </c>
    </row>
    <row r="30" spans="1:13" ht="13.5" thickBot="1" thickTop="1">
      <c r="A30" s="18" t="s">
        <v>146</v>
      </c>
      <c r="B30" s="44">
        <f>SUM(B20,B29)</f>
        <v>176705</v>
      </c>
      <c r="C30" s="45">
        <f>B30/'2018'!B30</f>
        <v>0.945158805721071</v>
      </c>
      <c r="D30" s="44">
        <f>SUM(D20,D29)</f>
        <v>13991</v>
      </c>
      <c r="E30" s="45">
        <f>D30/'2018'!D30</f>
        <v>0.9589444825222755</v>
      </c>
      <c r="F30" s="44">
        <f>SUM(F20,F29)</f>
        <v>34094</v>
      </c>
      <c r="G30" s="45">
        <f>F30/'2018'!F30</f>
        <v>0.942109480781453</v>
      </c>
      <c r="H30" s="44">
        <f>SUM(H20,H29)</f>
        <v>224790</v>
      </c>
      <c r="I30" s="45">
        <f>H30/'2018'!H30</f>
        <v>0.9455406604777549</v>
      </c>
      <c r="J30" s="44">
        <f>SUM(J20,J29)</f>
        <v>3617</v>
      </c>
      <c r="K30" s="45">
        <f>J30/'2018'!J30</f>
        <v>0.6859472785890385</v>
      </c>
      <c r="L30" s="44">
        <f t="shared" si="0"/>
        <v>228407</v>
      </c>
      <c r="M30" s="45">
        <f>L30/'2018'!L30</f>
        <v>0.9399078227233447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9" t="s">
        <v>111</v>
      </c>
      <c r="B4" s="26">
        <v>173977</v>
      </c>
      <c r="C4" s="23">
        <v>1.0071902046487393</v>
      </c>
      <c r="D4" s="27">
        <v>14833</v>
      </c>
      <c r="E4" s="23">
        <v>0.9995283018867924</v>
      </c>
      <c r="F4" s="27">
        <v>40501</v>
      </c>
      <c r="G4" s="23">
        <v>1.0413442007559202</v>
      </c>
      <c r="H4" s="27">
        <v>229311</v>
      </c>
      <c r="I4" s="23">
        <v>1.0125536499637917</v>
      </c>
      <c r="J4" s="27">
        <v>4592</v>
      </c>
      <c r="K4" s="23">
        <v>1.1025210084033614</v>
      </c>
      <c r="L4" s="27">
        <v>233903</v>
      </c>
      <c r="M4" s="23">
        <v>1.0141783699644022</v>
      </c>
    </row>
    <row r="5" spans="1:13" ht="12.75">
      <c r="A5" s="12" t="s">
        <v>114</v>
      </c>
      <c r="B5" s="70">
        <v>173176</v>
      </c>
      <c r="C5" s="71">
        <v>0.9953959431419096</v>
      </c>
      <c r="D5" s="72">
        <v>14366</v>
      </c>
      <c r="E5" s="71">
        <v>0.9685161464302569</v>
      </c>
      <c r="F5" s="72">
        <v>38112</v>
      </c>
      <c r="G5" s="71">
        <v>0.9410138021283425</v>
      </c>
      <c r="H5" s="72">
        <v>225654</v>
      </c>
      <c r="I5" s="71">
        <v>0.9840522260161964</v>
      </c>
      <c r="J5" s="72">
        <v>4403</v>
      </c>
      <c r="K5" s="71">
        <v>0.9588414634146342</v>
      </c>
      <c r="L5" s="72">
        <v>230057</v>
      </c>
      <c r="M5" s="71">
        <v>0.9835572865675087</v>
      </c>
    </row>
    <row r="6" spans="1:13" ht="12.75">
      <c r="A6" s="12" t="s">
        <v>119</v>
      </c>
      <c r="B6" s="70">
        <v>167652</v>
      </c>
      <c r="C6" s="71">
        <v>0.9681018154940638</v>
      </c>
      <c r="D6" s="72">
        <v>14186</v>
      </c>
      <c r="E6" s="71">
        <v>0.9874704162606154</v>
      </c>
      <c r="F6" s="72">
        <v>35901</v>
      </c>
      <c r="G6" s="71">
        <v>0.9419867758186398</v>
      </c>
      <c r="H6" s="72">
        <v>217739</v>
      </c>
      <c r="I6" s="71">
        <v>0.9649241759507919</v>
      </c>
      <c r="J6" s="72">
        <v>4018</v>
      </c>
      <c r="K6" s="71">
        <v>0.9125596184419714</v>
      </c>
      <c r="L6" s="72">
        <v>221757</v>
      </c>
      <c r="M6" s="71">
        <v>0.9639219845516546</v>
      </c>
    </row>
    <row r="7" spans="1:13" ht="12.75">
      <c r="A7" s="12" t="s">
        <v>124</v>
      </c>
      <c r="B7" s="70">
        <v>172779</v>
      </c>
      <c r="C7" s="71">
        <v>1.0305812039224107</v>
      </c>
      <c r="D7" s="72">
        <v>13940</v>
      </c>
      <c r="E7" s="71">
        <v>0.9826589595375722</v>
      </c>
      <c r="F7" s="72">
        <v>35563</v>
      </c>
      <c r="G7" s="71">
        <v>0.9905852204673965</v>
      </c>
      <c r="H7" s="72">
        <v>222282</v>
      </c>
      <c r="I7" s="71">
        <v>1.0208644294315672</v>
      </c>
      <c r="J7" s="72">
        <v>4207</v>
      </c>
      <c r="K7" s="71">
        <v>1.0470383275261324</v>
      </c>
      <c r="L7" s="72">
        <v>226489</v>
      </c>
      <c r="M7" s="71">
        <v>1.0213386725109015</v>
      </c>
    </row>
    <row r="8" spans="1:13" ht="12.75">
      <c r="A8" s="12" t="s">
        <v>125</v>
      </c>
      <c r="B8" s="70">
        <v>173438</v>
      </c>
      <c r="C8" s="71">
        <v>1.003814120929048</v>
      </c>
      <c r="D8" s="72">
        <v>13647</v>
      </c>
      <c r="E8" s="71">
        <v>0.9789813486370158</v>
      </c>
      <c r="F8" s="72">
        <v>36205</v>
      </c>
      <c r="G8" s="71">
        <v>1.0180524702640386</v>
      </c>
      <c r="H8" s="72">
        <v>223290</v>
      </c>
      <c r="I8" s="71">
        <v>1.0045347801441413</v>
      </c>
      <c r="J8" s="72">
        <v>4776</v>
      </c>
      <c r="K8" s="71">
        <v>1.1352507725219871</v>
      </c>
      <c r="L8" s="72">
        <v>228066</v>
      </c>
      <c r="M8" s="71">
        <v>1.006962810555921</v>
      </c>
    </row>
    <row r="9" spans="1:13" ht="12.75">
      <c r="A9" s="9" t="s">
        <v>133</v>
      </c>
      <c r="B9" s="26">
        <v>178515</v>
      </c>
      <c r="C9" s="23">
        <v>1.029272708403003</v>
      </c>
      <c r="D9" s="27">
        <v>14358</v>
      </c>
      <c r="E9" s="23">
        <v>1.052099362497252</v>
      </c>
      <c r="F9" s="27">
        <v>36164</v>
      </c>
      <c r="G9" s="23">
        <v>0.9988675597293192</v>
      </c>
      <c r="H9" s="27">
        <v>229037</v>
      </c>
      <c r="I9" s="23">
        <v>1.0257378297281563</v>
      </c>
      <c r="J9" s="27">
        <v>5232</v>
      </c>
      <c r="K9" s="23">
        <v>1.0954773869346734</v>
      </c>
      <c r="L9" s="27">
        <v>234269</v>
      </c>
      <c r="M9" s="23">
        <v>1.0271982671682758</v>
      </c>
    </row>
    <row r="10" spans="1:13" ht="12.75">
      <c r="A10" s="9" t="s">
        <v>140</v>
      </c>
      <c r="B10" s="26">
        <v>188042</v>
      </c>
      <c r="C10" s="23">
        <v>1.0533680643083214</v>
      </c>
      <c r="D10" s="27">
        <v>14728</v>
      </c>
      <c r="E10" s="23">
        <v>1.025769605794679</v>
      </c>
      <c r="F10" s="27">
        <v>37069</v>
      </c>
      <c r="G10" s="23">
        <v>1.0250248866275855</v>
      </c>
      <c r="H10" s="27">
        <v>239839</v>
      </c>
      <c r="I10" s="23">
        <v>1.047162685504962</v>
      </c>
      <c r="J10" s="27">
        <v>5515</v>
      </c>
      <c r="K10" s="23">
        <v>1.0540902140672783</v>
      </c>
      <c r="L10" s="27">
        <v>245354</v>
      </c>
      <c r="M10" s="23">
        <v>1.0473174000828107</v>
      </c>
    </row>
    <row r="11" spans="1:13" ht="13.5" thickBot="1">
      <c r="A11" s="76" t="s">
        <v>141</v>
      </c>
      <c r="B11" s="20">
        <v>187390</v>
      </c>
      <c r="C11" s="36">
        <v>0.996532689505536</v>
      </c>
      <c r="D11" s="20">
        <v>14835</v>
      </c>
      <c r="E11" s="36">
        <v>1.0072650733297122</v>
      </c>
      <c r="F11" s="20">
        <v>36538</v>
      </c>
      <c r="G11" s="36">
        <v>0.9856753621624538</v>
      </c>
      <c r="H11" s="20">
        <v>238763</v>
      </c>
      <c r="I11" s="36">
        <v>0.99551365707829</v>
      </c>
      <c r="J11" s="20">
        <v>6664</v>
      </c>
      <c r="K11" s="36">
        <v>1.2083408884859475</v>
      </c>
      <c r="L11" s="20">
        <v>245427</v>
      </c>
      <c r="M11" s="36">
        <v>1.000297529284218</v>
      </c>
    </row>
    <row r="12" spans="1:13" ht="12.75">
      <c r="A12" s="75">
        <v>43101</v>
      </c>
      <c r="B12" s="28">
        <v>13378</v>
      </c>
      <c r="C12" s="21">
        <f>B12/'2017'!B12</f>
        <v>0.9800732600732601</v>
      </c>
      <c r="D12" s="28">
        <v>1100</v>
      </c>
      <c r="E12" s="21">
        <f>D12/'2017'!D12</f>
        <v>0.9009009009009009</v>
      </c>
      <c r="F12" s="28">
        <v>2696</v>
      </c>
      <c r="G12" s="21">
        <f>F12/'2017'!F12</f>
        <v>0.9638898820164462</v>
      </c>
      <c r="H12" s="28">
        <f>B12+D12+F12</f>
        <v>17174</v>
      </c>
      <c r="I12" s="21">
        <f>H12/'2017'!H12</f>
        <v>0.9720398460493548</v>
      </c>
      <c r="J12" s="28">
        <v>513</v>
      </c>
      <c r="K12" s="21">
        <f>J12/'2017'!J12</f>
        <v>1.0665280665280665</v>
      </c>
      <c r="L12" s="28">
        <f>H12+J12</f>
        <v>17687</v>
      </c>
      <c r="M12" s="21">
        <f>L12/'2017'!L12</f>
        <v>0.974544052013885</v>
      </c>
    </row>
    <row r="13" spans="1:13" ht="12.75">
      <c r="A13" s="14" t="s">
        <v>14</v>
      </c>
      <c r="B13" s="26">
        <v>15153</v>
      </c>
      <c r="C13" s="21">
        <f>B13/'2017'!B13</f>
        <v>1.0292759135986957</v>
      </c>
      <c r="D13" s="26">
        <v>1171</v>
      </c>
      <c r="E13" s="21">
        <f>D13/'2017'!D13</f>
        <v>1.003427592116538</v>
      </c>
      <c r="F13" s="26">
        <v>2861</v>
      </c>
      <c r="G13" s="21">
        <f>F13/'2017'!F13</f>
        <v>0.9600671140939597</v>
      </c>
      <c r="H13" s="26">
        <f>B13+D13+F13</f>
        <v>19185</v>
      </c>
      <c r="I13" s="21">
        <f>H13/'2017'!H13</f>
        <v>1.016747045418411</v>
      </c>
      <c r="J13" s="26">
        <v>525</v>
      </c>
      <c r="K13" s="21">
        <f>J13/'2017'!J13</f>
        <v>0.8974358974358975</v>
      </c>
      <c r="L13" s="26">
        <f>H13+J13</f>
        <v>19710</v>
      </c>
      <c r="M13" s="21">
        <f>L13/'2017'!L13</f>
        <v>1.0131592474555362</v>
      </c>
    </row>
    <row r="14" spans="1:13" ht="12.75">
      <c r="A14" s="14" t="s">
        <v>15</v>
      </c>
      <c r="B14" s="26">
        <v>18397</v>
      </c>
      <c r="C14" s="21">
        <f>B14/'2017'!B14</f>
        <v>1.0311641724118603</v>
      </c>
      <c r="D14" s="26">
        <v>1387</v>
      </c>
      <c r="E14" s="21">
        <f>D14/'2017'!D14</f>
        <v>1.0079941860465116</v>
      </c>
      <c r="F14" s="26">
        <v>3315</v>
      </c>
      <c r="G14" s="21">
        <f>F14/'2017'!F14</f>
        <v>0.9825133372851215</v>
      </c>
      <c r="H14" s="26">
        <f>B14+D14+F14</f>
        <v>23099</v>
      </c>
      <c r="I14" s="21">
        <f>H14/'2017'!H14</f>
        <v>1.0224868310389092</v>
      </c>
      <c r="J14" s="26">
        <v>526</v>
      </c>
      <c r="K14" s="21">
        <f>J14/'2017'!J14</f>
        <v>0.9460431654676259</v>
      </c>
      <c r="L14" s="26">
        <f>H14+J14</f>
        <v>23625</v>
      </c>
      <c r="M14" s="21">
        <f>L14/'2017'!L14</f>
        <v>1.0206506242709639</v>
      </c>
    </row>
    <row r="15" spans="1:13" ht="12.75">
      <c r="A15" s="14" t="s">
        <v>16</v>
      </c>
      <c r="B15" s="43">
        <f>SUM(B12:B14)</f>
        <v>46928</v>
      </c>
      <c r="C15" s="21">
        <f>B15/'2017'!B15</f>
        <v>1.0154718369290026</v>
      </c>
      <c r="D15" s="43">
        <f>SUM(D12:D14)</f>
        <v>3658</v>
      </c>
      <c r="E15" s="21">
        <f>D15/'2017'!D15</f>
        <v>0.9718384697130712</v>
      </c>
      <c r="F15" s="43">
        <f>SUM(F12:F14)</f>
        <v>8872</v>
      </c>
      <c r="G15" s="21">
        <f>F15/'2017'!F15</f>
        <v>0.9695115287946673</v>
      </c>
      <c r="H15" s="43">
        <f>SUM(H12:H14)</f>
        <v>59458</v>
      </c>
      <c r="I15" s="21">
        <f>H15/'2017'!H15</f>
        <v>1.005581112163442</v>
      </c>
      <c r="J15" s="43">
        <f>SUM(J12:J14)</f>
        <v>1564</v>
      </c>
      <c r="K15" s="21">
        <f>J15/'2017'!J15</f>
        <v>0.9642416769420469</v>
      </c>
      <c r="L15" s="43">
        <f>SUM(L12:L14)</f>
        <v>61022</v>
      </c>
      <c r="M15" s="21">
        <f>L15/'2017'!L15</f>
        <v>1.004477366255144</v>
      </c>
    </row>
    <row r="16" spans="1:13" ht="12.75">
      <c r="A16" s="14" t="s">
        <v>17</v>
      </c>
      <c r="B16" s="26">
        <v>15970</v>
      </c>
      <c r="C16" s="21">
        <f>B16/'2017'!B16</f>
        <v>0.9623380536306116</v>
      </c>
      <c r="D16" s="26">
        <v>1243</v>
      </c>
      <c r="E16" s="21">
        <f>D16/'2017'!D16</f>
        <v>0.9680685358255452</v>
      </c>
      <c r="F16" s="26">
        <v>3070</v>
      </c>
      <c r="G16" s="21">
        <f>F16/'2017'!F16</f>
        <v>1.0039241334205362</v>
      </c>
      <c r="H16" s="26">
        <v>20283</v>
      </c>
      <c r="I16" s="21">
        <f>H16/'2017'!H16</f>
        <v>0.9687634331566127</v>
      </c>
      <c r="J16" s="26">
        <v>511</v>
      </c>
      <c r="K16" s="21">
        <f>J16/'2017'!J16</f>
        <v>0.7934782608695652</v>
      </c>
      <c r="L16" s="26">
        <f>H16+J16</f>
        <v>20794</v>
      </c>
      <c r="M16" s="21">
        <f>L16/'2017'!L16</f>
        <v>0.9635327371298827</v>
      </c>
    </row>
    <row r="17" spans="1:13" ht="12.75">
      <c r="A17" s="14" t="s">
        <v>18</v>
      </c>
      <c r="B17" s="26">
        <v>14754</v>
      </c>
      <c r="C17" s="21">
        <f>B17/'2017'!B17</f>
        <v>0.9966225344501486</v>
      </c>
      <c r="D17" s="26">
        <v>1123</v>
      </c>
      <c r="E17" s="21">
        <f>D17/'2017'!D17</f>
        <v>0.9714532871972318</v>
      </c>
      <c r="F17" s="26">
        <v>2963</v>
      </c>
      <c r="G17" s="21">
        <f>F17/'2017'!F17</f>
        <v>1.0342059336823735</v>
      </c>
      <c r="H17" s="26">
        <v>18840</v>
      </c>
      <c r="I17" s="21">
        <f>H17/'2017'!H17</f>
        <v>1.000796812749004</v>
      </c>
      <c r="J17" s="26">
        <v>504</v>
      </c>
      <c r="K17" s="21">
        <f>J17/'2017'!J17</f>
        <v>0.8012718600953895</v>
      </c>
      <c r="L17" s="26">
        <f>H17+J17</f>
        <v>19344</v>
      </c>
      <c r="M17" s="21">
        <f>L17/'2017'!L17</f>
        <v>0.9943456358589493</v>
      </c>
    </row>
    <row r="18" spans="1:13" ht="12.75">
      <c r="A18" s="14" t="s">
        <v>19</v>
      </c>
      <c r="B18" s="26">
        <v>14776</v>
      </c>
      <c r="C18" s="21">
        <f>B18/'2017'!B18</f>
        <v>0.9447570332480818</v>
      </c>
      <c r="D18" s="26">
        <v>1155</v>
      </c>
      <c r="E18" s="21">
        <f>D18/'2017'!D18</f>
        <v>0.9144893111638955</v>
      </c>
      <c r="F18" s="26">
        <v>2921</v>
      </c>
      <c r="G18" s="21">
        <f>F18/'2017'!F18</f>
        <v>0.9630728651500164</v>
      </c>
      <c r="H18" s="26">
        <v>18852</v>
      </c>
      <c r="I18" s="21">
        <f>H18/'2017'!H18</f>
        <v>0.9456260032102729</v>
      </c>
      <c r="J18" s="26">
        <v>503</v>
      </c>
      <c r="K18" s="21">
        <f>J18/'2017'!J18</f>
        <v>0.8073836276083467</v>
      </c>
      <c r="L18" s="26">
        <f>H18+J18</f>
        <v>19355</v>
      </c>
      <c r="M18" s="21">
        <f>L18/'2017'!L18</f>
        <v>0.9414368403132448</v>
      </c>
    </row>
    <row r="19" spans="1:13" ht="12.75">
      <c r="A19" s="14" t="s">
        <v>20</v>
      </c>
      <c r="B19" s="43">
        <f>SUM(B16:B18)</f>
        <v>45500</v>
      </c>
      <c r="C19" s="21">
        <f>B19/'2017'!B19</f>
        <v>0.9672824677395353</v>
      </c>
      <c r="D19" s="43">
        <f>SUM(D16:D18)</f>
        <v>3521</v>
      </c>
      <c r="E19" s="21">
        <f>D19/'2017'!D19</f>
        <v>0.9508506616257089</v>
      </c>
      <c r="F19" s="43">
        <f>SUM(F16:F18)</f>
        <v>8954</v>
      </c>
      <c r="G19" s="21">
        <f>F19/'2017'!F19</f>
        <v>0.9997766860205449</v>
      </c>
      <c r="H19" s="43">
        <f>SUM(H16:H18)</f>
        <v>57975</v>
      </c>
      <c r="I19" s="21">
        <f>H19/'2017'!H19</f>
        <v>0.9711380615766022</v>
      </c>
      <c r="J19" s="43">
        <f>SUM(J16:J18)</f>
        <v>1518</v>
      </c>
      <c r="K19" s="21">
        <f>J19/'2017'!J19</f>
        <v>0.8006329113924051</v>
      </c>
      <c r="L19" s="43">
        <f>SUM(L16:L18)</f>
        <v>59493</v>
      </c>
      <c r="M19" s="21">
        <f>L19/'2017'!L19</f>
        <v>0.9658895346949378</v>
      </c>
    </row>
    <row r="20" spans="1:13" ht="12.75">
      <c r="A20" s="14" t="s">
        <v>21</v>
      </c>
      <c r="B20" s="26">
        <f>SUM(B12:B14,B16:B18)</f>
        <v>92428</v>
      </c>
      <c r="C20" s="21">
        <f>B20/'2017'!B20</f>
        <v>0.9911637283918844</v>
      </c>
      <c r="D20" s="26">
        <f>SUM(D12:D14,D16:D18)</f>
        <v>7179</v>
      </c>
      <c r="E20" s="21">
        <f>D20/'2017'!D20</f>
        <v>0.9614302932904781</v>
      </c>
      <c r="F20" s="26">
        <f>SUM(F12:F14,F16:F18)</f>
        <v>17826</v>
      </c>
      <c r="G20" s="21">
        <f>F20/'2017'!F20</f>
        <v>0.98448113989065</v>
      </c>
      <c r="H20" s="26">
        <f>SUM(H12:H14,H16:H18)</f>
        <v>117433</v>
      </c>
      <c r="I20" s="21">
        <f>H20/'2017'!H20</f>
        <v>0.9882769764193021</v>
      </c>
      <c r="J20" s="26">
        <f>SUM(J12:J14,J16:J18)</f>
        <v>3082</v>
      </c>
      <c r="K20" s="21">
        <f>J20/'2017'!J20</f>
        <v>0.8760659465605458</v>
      </c>
      <c r="L20" s="26">
        <f>SUM(L12:L14,L16:L18)</f>
        <v>120515</v>
      </c>
      <c r="M20" s="21">
        <f>L20/'2017'!L20</f>
        <v>0.985050349833257</v>
      </c>
    </row>
    <row r="21" spans="1:13" ht="12.75">
      <c r="A21" s="14" t="s">
        <v>22</v>
      </c>
      <c r="B21" s="26">
        <v>15990</v>
      </c>
      <c r="C21" s="21">
        <f>B21/'2017'!B21</f>
        <v>1.0359572400388728</v>
      </c>
      <c r="D21" s="26">
        <v>1219</v>
      </c>
      <c r="E21" s="21">
        <f>D21/'2017'!D21</f>
        <v>1.0235096557514693</v>
      </c>
      <c r="F21" s="26">
        <v>3108</v>
      </c>
      <c r="G21" s="21">
        <f>F21/'2017'!F21</f>
        <v>1.0240527182866557</v>
      </c>
      <c r="H21" s="26">
        <v>20317</v>
      </c>
      <c r="I21" s="21">
        <f>H21/'2017'!H21</f>
        <v>1.033365546004781</v>
      </c>
      <c r="J21" s="26">
        <v>526</v>
      </c>
      <c r="K21" s="21">
        <f>J21/'2017'!J21</f>
        <v>1.0583501006036218</v>
      </c>
      <c r="L21" s="26">
        <v>20843</v>
      </c>
      <c r="M21" s="21">
        <f>L21/'2017'!L21</f>
        <v>1.0339815457882726</v>
      </c>
    </row>
    <row r="22" spans="1:13" ht="12.75">
      <c r="A22" s="14" t="s">
        <v>23</v>
      </c>
      <c r="B22" s="26">
        <v>14983</v>
      </c>
      <c r="C22" s="21">
        <f>B22/'2017'!B22</f>
        <v>1.0708261863922242</v>
      </c>
      <c r="D22" s="26">
        <v>1085</v>
      </c>
      <c r="E22" s="21">
        <f>D22/'2017'!D22</f>
        <v>0.9542656112576957</v>
      </c>
      <c r="F22" s="26">
        <v>2891</v>
      </c>
      <c r="G22" s="21">
        <f>F22/'2017'!F22</f>
        <v>1.0259048970901348</v>
      </c>
      <c r="H22" s="26">
        <v>18959</v>
      </c>
      <c r="I22" s="21">
        <f>H22/'2017'!H22</f>
        <v>1.0563882543043406</v>
      </c>
      <c r="J22" s="26">
        <v>399</v>
      </c>
      <c r="K22" s="21">
        <f>J22/'2017'!J22</f>
        <v>0.75</v>
      </c>
      <c r="L22" s="26">
        <v>19358</v>
      </c>
      <c r="M22" s="21">
        <f>L22/'2017'!L22</f>
        <v>1.0475675090643433</v>
      </c>
    </row>
    <row r="23" spans="1:13" ht="12.75">
      <c r="A23" s="14" t="s">
        <v>24</v>
      </c>
      <c r="B23" s="26">
        <v>14850</v>
      </c>
      <c r="C23" s="21">
        <f>B23/'2017'!B23</f>
        <v>0.9656652360515021</v>
      </c>
      <c r="D23" s="26">
        <v>1146</v>
      </c>
      <c r="E23" s="21">
        <f>D23/'2017'!D23</f>
        <v>0.9301948051948052</v>
      </c>
      <c r="F23" s="26">
        <v>2920</v>
      </c>
      <c r="G23" s="21">
        <f>F23/'2017'!F23</f>
        <v>0.9449838187702265</v>
      </c>
      <c r="H23" s="26">
        <v>18916</v>
      </c>
      <c r="I23" s="21">
        <f>H23/'2017'!H23</f>
        <v>0.9602030456852791</v>
      </c>
      <c r="J23" s="26">
        <v>336</v>
      </c>
      <c r="K23" s="21">
        <f>J23/'2017'!J23</f>
        <v>0.6120218579234973</v>
      </c>
      <c r="L23" s="26">
        <v>19252</v>
      </c>
      <c r="M23" s="21">
        <f>L23/'2017'!L23</f>
        <v>0.950763000642007</v>
      </c>
    </row>
    <row r="24" spans="1:13" ht="12.75">
      <c r="A24" s="14" t="s">
        <v>25</v>
      </c>
      <c r="B24" s="43">
        <f>SUM(B21:B23)</f>
        <v>45823</v>
      </c>
      <c r="C24" s="21">
        <f>B24/'2017'!B24</f>
        <v>1.0227206784957037</v>
      </c>
      <c r="D24" s="43">
        <f>SUM(D21:D23)</f>
        <v>3450</v>
      </c>
      <c r="E24" s="21">
        <f>D24/'2017'!D24</f>
        <v>0.9691011235955056</v>
      </c>
      <c r="F24" s="43">
        <f>SUM(F21:F23)</f>
        <v>8919</v>
      </c>
      <c r="G24" s="21">
        <f>F24/'2017'!F24</f>
        <v>0.9973163367997316</v>
      </c>
      <c r="H24" s="43">
        <f>SUM(H21:H23)</f>
        <v>58192</v>
      </c>
      <c r="I24" s="21">
        <f>H24/'2017'!H24</f>
        <v>1.015425420534655</v>
      </c>
      <c r="J24" s="43">
        <f>SUM(J21:J23)</f>
        <v>1261</v>
      </c>
      <c r="K24" s="21">
        <f>J24/'2017'!J24</f>
        <v>0.7991128010139417</v>
      </c>
      <c r="L24" s="43">
        <f>SUM(L21:L23)</f>
        <v>59453</v>
      </c>
      <c r="M24" s="21">
        <f>L24/'2017'!L24</f>
        <v>1.0096287742417553</v>
      </c>
    </row>
    <row r="25" spans="1:13" ht="12.75">
      <c r="A25" s="14" t="s">
        <v>26</v>
      </c>
      <c r="B25" s="26">
        <v>17020</v>
      </c>
      <c r="C25" s="21">
        <f>B25/'2017'!B25</f>
        <v>1.0234515935057125</v>
      </c>
      <c r="D25" s="26">
        <v>1370</v>
      </c>
      <c r="E25" s="21">
        <f>D25/'2017'!D25</f>
        <v>1.0386656557998484</v>
      </c>
      <c r="F25" s="26">
        <v>3292</v>
      </c>
      <c r="G25" s="21">
        <f>F25/'2017'!F25</f>
        <v>1.0335949764521193</v>
      </c>
      <c r="H25" s="26">
        <v>21682</v>
      </c>
      <c r="I25" s="21">
        <f>H25/'2017'!H25</f>
        <v>1.0259297813949086</v>
      </c>
      <c r="J25" s="26">
        <v>338</v>
      </c>
      <c r="K25" s="21">
        <f>J25/'2017'!J25</f>
        <v>0.609009009009009</v>
      </c>
      <c r="L25" s="26">
        <f>H25+J25</f>
        <v>22020</v>
      </c>
      <c r="M25" s="21">
        <f>L25/'2017'!L25</f>
        <v>1.0152611923094657</v>
      </c>
    </row>
    <row r="26" spans="1:13" ht="12.75">
      <c r="A26" s="14" t="s">
        <v>27</v>
      </c>
      <c r="B26" s="26">
        <v>17469</v>
      </c>
      <c r="C26" s="21">
        <f>B26/'2017'!B26</f>
        <v>1.0090105700918386</v>
      </c>
      <c r="D26" s="26">
        <v>1435</v>
      </c>
      <c r="E26" s="21">
        <f>D26/'2017'!D26</f>
        <v>1.081386586284853</v>
      </c>
      <c r="F26" s="26">
        <v>3374</v>
      </c>
      <c r="G26" s="21">
        <f>F26/'2017'!F26</f>
        <v>1.0044656147662996</v>
      </c>
      <c r="H26" s="26">
        <v>22278</v>
      </c>
      <c r="I26" s="21">
        <f>H26/'2017'!H26</f>
        <v>1.0126823946543024</v>
      </c>
      <c r="J26" s="26">
        <v>319</v>
      </c>
      <c r="K26" s="21">
        <f>J26/'2017'!J26</f>
        <v>0.6158301158301158</v>
      </c>
      <c r="L26" s="26">
        <f>H26+J26</f>
        <v>22597</v>
      </c>
      <c r="M26" s="21">
        <f>L26/'2017'!L26</f>
        <v>1.0035528711640094</v>
      </c>
    </row>
    <row r="27" spans="1:13" ht="12.75">
      <c r="A27" s="14" t="s">
        <v>28</v>
      </c>
      <c r="B27" s="10">
        <v>14218</v>
      </c>
      <c r="C27" s="21">
        <f>B27/'2017'!B27</f>
        <v>0.9238466536712151</v>
      </c>
      <c r="D27" s="10">
        <v>1156</v>
      </c>
      <c r="E27" s="21">
        <f>D27/'2017'!D27</f>
        <v>0.9948364888123924</v>
      </c>
      <c r="F27" s="10">
        <v>2778</v>
      </c>
      <c r="G27" s="21">
        <f>F27/'2017'!F27</f>
        <v>0.9436141304347826</v>
      </c>
      <c r="H27" s="10">
        <v>18152</v>
      </c>
      <c r="I27" s="21">
        <f>H27/'2017'!H27</f>
        <v>0.9310627821091506</v>
      </c>
      <c r="J27" s="10">
        <v>273</v>
      </c>
      <c r="K27" s="21">
        <f>J27/'2017'!J27</f>
        <v>0.5515151515151515</v>
      </c>
      <c r="L27" s="10">
        <f>H27+J27</f>
        <v>18425</v>
      </c>
      <c r="M27" s="21">
        <f>L27/'2017'!L27</f>
        <v>0.9216647491371117</v>
      </c>
    </row>
    <row r="28" spans="1:13" ht="12.75">
      <c r="A28" s="14" t="s">
        <v>29</v>
      </c>
      <c r="B28" s="43">
        <f>SUM(B25:B27)</f>
        <v>48707</v>
      </c>
      <c r="C28" s="23">
        <f>B28/'2017'!B28</f>
        <v>0.9873107250724668</v>
      </c>
      <c r="D28" s="43">
        <f>SUM(D25:D27)</f>
        <v>3961</v>
      </c>
      <c r="E28" s="23">
        <f>D28/'2017'!D28</f>
        <v>1.0401785714285714</v>
      </c>
      <c r="F28" s="43">
        <f>SUM(F25:F27)</f>
        <v>9444</v>
      </c>
      <c r="G28" s="23">
        <f>F28/'2017'!F28</f>
        <v>0.9953625632377741</v>
      </c>
      <c r="H28" s="43">
        <f>SUM(H25:H27)</f>
        <v>62112</v>
      </c>
      <c r="I28" s="23">
        <f>H28/'2017'!H28</f>
        <v>0.9917450382410704</v>
      </c>
      <c r="J28" s="43">
        <f>SUM(J25:J27)</f>
        <v>930</v>
      </c>
      <c r="K28" s="23">
        <f>J28/'2017'!J28</f>
        <v>0.5931122448979592</v>
      </c>
      <c r="L28" s="43">
        <f>SUM(L25:L27)</f>
        <v>63042</v>
      </c>
      <c r="M28" s="23">
        <f>L28/'2017'!L28</f>
        <v>0.9820085050703304</v>
      </c>
    </row>
    <row r="29" spans="1:13" ht="13.5" thickBot="1">
      <c r="A29" s="15" t="s">
        <v>30</v>
      </c>
      <c r="B29" s="16">
        <f>SUM(B28,B24)</f>
        <v>94530</v>
      </c>
      <c r="C29" s="31">
        <f>B29/'2017'!B29</f>
        <v>1.0041640995134802</v>
      </c>
      <c r="D29" s="16">
        <f>SUM(D28,D24)</f>
        <v>7411</v>
      </c>
      <c r="E29" s="31">
        <f>D29/'2017'!D29</f>
        <v>1.0058360477741586</v>
      </c>
      <c r="F29" s="16">
        <f>SUM(F28,F24)</f>
        <v>18363</v>
      </c>
      <c r="G29" s="31">
        <f>F29/'2017'!F29</f>
        <v>0.9963105637241604</v>
      </c>
      <c r="H29" s="16">
        <f>SUM(H28,H24)</f>
        <v>120304</v>
      </c>
      <c r="I29" s="31">
        <f>H29/'2017'!H29</f>
        <v>1.0030599398017293</v>
      </c>
      <c r="J29" s="16">
        <f>SUM(J28,J24)</f>
        <v>2191</v>
      </c>
      <c r="K29" s="31">
        <f>J29/'2017'!J29</f>
        <v>0.696439923712651</v>
      </c>
      <c r="L29" s="16">
        <f>SUM(L28,L24)</f>
        <v>122495</v>
      </c>
      <c r="M29" s="31">
        <f>L29/'2017'!L29</f>
        <v>0.995222735877416</v>
      </c>
    </row>
    <row r="30" spans="1:13" ht="13.5" thickBot="1" thickTop="1">
      <c r="A30" s="18" t="s">
        <v>142</v>
      </c>
      <c r="B30" s="44">
        <f>SUM(B20,B29)</f>
        <v>186958</v>
      </c>
      <c r="C30" s="45">
        <f>B30/'2017'!B30</f>
        <v>0.9976946475265489</v>
      </c>
      <c r="D30" s="44">
        <f>SUM(D20,D29)</f>
        <v>14590</v>
      </c>
      <c r="E30" s="45">
        <f>D30/'2017'!D30</f>
        <v>0.9834850016852039</v>
      </c>
      <c r="F30" s="44">
        <f>SUM(F20,F29)</f>
        <v>36189</v>
      </c>
      <c r="G30" s="45">
        <f>F30/'2017'!F30</f>
        <v>0.990448300399584</v>
      </c>
      <c r="H30" s="44">
        <f>SUM(H20,H29)</f>
        <v>237737</v>
      </c>
      <c r="I30" s="45">
        <f>H30/'2017'!H30</f>
        <v>0.9957028517818926</v>
      </c>
      <c r="J30" s="44">
        <f>SUM(J20,J29)</f>
        <v>5273</v>
      </c>
      <c r="K30" s="45">
        <f>J30/'2017'!J30</f>
        <v>0.7912665066026411</v>
      </c>
      <c r="L30" s="44">
        <f>SUM(L20,L29)</f>
        <v>243010</v>
      </c>
      <c r="M30" s="45">
        <f>L30/'2017'!L30</f>
        <v>0.9901518577825585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2" sqref="B12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109</v>
      </c>
      <c r="B4" s="70">
        <v>172735</v>
      </c>
      <c r="C4" s="71">
        <v>0.9632457089323355</v>
      </c>
      <c r="D4" s="72">
        <v>14840</v>
      </c>
      <c r="E4" s="71">
        <v>0.9314586994727593</v>
      </c>
      <c r="F4" s="72">
        <v>38893</v>
      </c>
      <c r="G4" s="71">
        <v>0.8827280980481162</v>
      </c>
      <c r="H4" s="72">
        <v>226468</v>
      </c>
      <c r="I4" s="71">
        <v>0.946305752179109</v>
      </c>
      <c r="J4" s="72">
        <v>4165</v>
      </c>
      <c r="K4" s="71">
        <v>0.6943981327109037</v>
      </c>
      <c r="L4" s="72">
        <v>230633</v>
      </c>
      <c r="M4" s="71">
        <v>0.9401465864436074</v>
      </c>
    </row>
    <row r="5" spans="1:13" ht="12.75">
      <c r="A5" s="9" t="s">
        <v>111</v>
      </c>
      <c r="B5" s="26">
        <v>173977</v>
      </c>
      <c r="C5" s="23">
        <v>1.0071902046487393</v>
      </c>
      <c r="D5" s="27">
        <v>14833</v>
      </c>
      <c r="E5" s="23">
        <v>0.9995283018867924</v>
      </c>
      <c r="F5" s="27">
        <v>40501</v>
      </c>
      <c r="G5" s="23">
        <v>1.0413442007559202</v>
      </c>
      <c r="H5" s="27">
        <v>229311</v>
      </c>
      <c r="I5" s="23">
        <v>1.0125536499637917</v>
      </c>
      <c r="J5" s="27">
        <v>4592</v>
      </c>
      <c r="K5" s="23">
        <v>1.1025210084033614</v>
      </c>
      <c r="L5" s="27">
        <v>233903</v>
      </c>
      <c r="M5" s="23">
        <v>1.0141783699644022</v>
      </c>
    </row>
    <row r="6" spans="1:13" ht="12.75">
      <c r="A6" s="12" t="s">
        <v>114</v>
      </c>
      <c r="B6" s="70">
        <v>173176</v>
      </c>
      <c r="C6" s="71">
        <v>0.9953959431419096</v>
      </c>
      <c r="D6" s="72">
        <v>14366</v>
      </c>
      <c r="E6" s="71">
        <v>0.9685161464302569</v>
      </c>
      <c r="F6" s="72">
        <v>38112</v>
      </c>
      <c r="G6" s="71">
        <v>0.9410138021283425</v>
      </c>
      <c r="H6" s="72">
        <v>225654</v>
      </c>
      <c r="I6" s="71">
        <v>0.9840522260161964</v>
      </c>
      <c r="J6" s="72">
        <v>4403</v>
      </c>
      <c r="K6" s="71">
        <v>0.9588414634146342</v>
      </c>
      <c r="L6" s="72">
        <v>230057</v>
      </c>
      <c r="M6" s="71">
        <v>0.9835572865675087</v>
      </c>
    </row>
    <row r="7" spans="1:13" ht="12.75">
      <c r="A7" s="12" t="s">
        <v>134</v>
      </c>
      <c r="B7" s="70">
        <v>167652</v>
      </c>
      <c r="C7" s="71">
        <v>0.9681018154940638</v>
      </c>
      <c r="D7" s="72">
        <v>14186</v>
      </c>
      <c r="E7" s="71">
        <v>0.9874704162606154</v>
      </c>
      <c r="F7" s="72">
        <v>35901</v>
      </c>
      <c r="G7" s="71">
        <v>0.9419867758186398</v>
      </c>
      <c r="H7" s="72">
        <v>217739</v>
      </c>
      <c r="I7" s="71">
        <v>0.9649241759507919</v>
      </c>
      <c r="J7" s="72">
        <v>4018</v>
      </c>
      <c r="K7" s="71">
        <v>0.9125596184419714</v>
      </c>
      <c r="L7" s="72">
        <v>221757</v>
      </c>
      <c r="M7" s="71">
        <v>0.9639219845516546</v>
      </c>
    </row>
    <row r="8" spans="1:13" ht="12.75">
      <c r="A8" s="12" t="s">
        <v>124</v>
      </c>
      <c r="B8" s="70">
        <v>172779</v>
      </c>
      <c r="C8" s="71">
        <v>1.0305812039224107</v>
      </c>
      <c r="D8" s="72">
        <v>13940</v>
      </c>
      <c r="E8" s="71">
        <v>0.9826589595375722</v>
      </c>
      <c r="F8" s="72">
        <v>35563</v>
      </c>
      <c r="G8" s="71">
        <v>0.9905852204673965</v>
      </c>
      <c r="H8" s="72">
        <v>222282</v>
      </c>
      <c r="I8" s="71">
        <v>1.0208644294315672</v>
      </c>
      <c r="J8" s="72">
        <v>4207</v>
      </c>
      <c r="K8" s="71">
        <v>1.0470383275261324</v>
      </c>
      <c r="L8" s="72">
        <v>226489</v>
      </c>
      <c r="M8" s="71">
        <v>1.0213386725109015</v>
      </c>
    </row>
    <row r="9" spans="1:13" ht="12.75">
      <c r="A9" s="12" t="s">
        <v>137</v>
      </c>
      <c r="B9" s="70">
        <v>173438</v>
      </c>
      <c r="C9" s="71">
        <v>1.003814120929048</v>
      </c>
      <c r="D9" s="72">
        <v>13647</v>
      </c>
      <c r="E9" s="71">
        <v>0.9789813486370158</v>
      </c>
      <c r="F9" s="72">
        <v>36205</v>
      </c>
      <c r="G9" s="71">
        <v>1.0180524702640386</v>
      </c>
      <c r="H9" s="72">
        <v>223290</v>
      </c>
      <c r="I9" s="71">
        <v>1.0045347801441413</v>
      </c>
      <c r="J9" s="72">
        <v>4776</v>
      </c>
      <c r="K9" s="71">
        <v>1.1352507725219871</v>
      </c>
      <c r="L9" s="72">
        <v>228066</v>
      </c>
      <c r="M9" s="71">
        <v>1.006962810555921</v>
      </c>
    </row>
    <row r="10" spans="1:13" ht="12.75">
      <c r="A10" s="9" t="s">
        <v>138</v>
      </c>
      <c r="B10" s="26">
        <v>178515</v>
      </c>
      <c r="C10" s="23">
        <v>1.029272708403003</v>
      </c>
      <c r="D10" s="27">
        <v>14358</v>
      </c>
      <c r="E10" s="23">
        <v>1.052099362497252</v>
      </c>
      <c r="F10" s="27">
        <v>36164</v>
      </c>
      <c r="G10" s="23">
        <v>0.9988675597293192</v>
      </c>
      <c r="H10" s="27">
        <v>229037</v>
      </c>
      <c r="I10" s="23">
        <v>1.0257378297281563</v>
      </c>
      <c r="J10" s="27">
        <v>5232</v>
      </c>
      <c r="K10" s="23">
        <v>1.0954773869346734</v>
      </c>
      <c r="L10" s="27">
        <v>234269</v>
      </c>
      <c r="M10" s="23">
        <v>1.0271982671682758</v>
      </c>
    </row>
    <row r="11" spans="1:13" ht="13.5" thickBot="1">
      <c r="A11" s="76" t="s">
        <v>139</v>
      </c>
      <c r="B11" s="20">
        <v>188042</v>
      </c>
      <c r="C11" s="36">
        <v>1.0533680643083214</v>
      </c>
      <c r="D11" s="20">
        <v>14728</v>
      </c>
      <c r="E11" s="36">
        <v>1.025769605794679</v>
      </c>
      <c r="F11" s="20">
        <v>37069</v>
      </c>
      <c r="G11" s="36">
        <v>1.0250248866275855</v>
      </c>
      <c r="H11" s="20">
        <v>239839</v>
      </c>
      <c r="I11" s="36">
        <v>1.047162685504962</v>
      </c>
      <c r="J11" s="20">
        <v>5515</v>
      </c>
      <c r="K11" s="36">
        <v>1.0540902140672783</v>
      </c>
      <c r="L11" s="20">
        <v>245354</v>
      </c>
      <c r="M11" s="36">
        <v>1.0473174000828107</v>
      </c>
    </row>
    <row r="12" spans="1:13" ht="12.75">
      <c r="A12" s="75">
        <v>42736</v>
      </c>
      <c r="B12" s="28">
        <v>13650</v>
      </c>
      <c r="C12" s="21">
        <f>B12/'2016'!B12</f>
        <v>1.0168355184743743</v>
      </c>
      <c r="D12" s="28">
        <v>1221</v>
      </c>
      <c r="E12" s="21">
        <f>D12/'2016'!D12</f>
        <v>1.120183486238532</v>
      </c>
      <c r="F12" s="28">
        <v>2797</v>
      </c>
      <c r="G12" s="21">
        <f>F12/'2016'!F12</f>
        <v>0.9985719385933595</v>
      </c>
      <c r="H12" s="28">
        <v>17668</v>
      </c>
      <c r="I12" s="21">
        <f>H12/'2016'!H12</f>
        <v>1.0203869477331793</v>
      </c>
      <c r="J12" s="28">
        <v>481</v>
      </c>
      <c r="K12" s="21">
        <f>J12/'2016'!J12</f>
        <v>1.2691292875989446</v>
      </c>
      <c r="L12" s="28">
        <v>18149</v>
      </c>
      <c r="M12" s="21">
        <f>L12/'2016'!L12</f>
        <v>1.0257149316152367</v>
      </c>
    </row>
    <row r="13" spans="1:13" ht="12.75">
      <c r="A13" s="14" t="s">
        <v>14</v>
      </c>
      <c r="B13" s="26">
        <v>14722</v>
      </c>
      <c r="C13" s="21">
        <f>B13/'2016'!B13</f>
        <v>0.9906466590404415</v>
      </c>
      <c r="D13" s="26">
        <v>1167</v>
      </c>
      <c r="E13" s="21">
        <f>D13/'2016'!D13</f>
        <v>0.9823232323232324</v>
      </c>
      <c r="F13" s="26">
        <v>2980</v>
      </c>
      <c r="G13" s="21">
        <f>F13/'2016'!F13</f>
        <v>0.9851239669421488</v>
      </c>
      <c r="H13" s="26">
        <v>18869</v>
      </c>
      <c r="I13" s="21">
        <f>H13/'2016'!H13</f>
        <v>0.9892523854461571</v>
      </c>
      <c r="J13" s="26">
        <v>585</v>
      </c>
      <c r="K13" s="21">
        <f>J13/'2016'!J13</f>
        <v>1.4698492462311559</v>
      </c>
      <c r="L13" s="26">
        <v>19454</v>
      </c>
      <c r="M13" s="21">
        <f>L13/'2016'!L13</f>
        <v>0.9990755957271981</v>
      </c>
    </row>
    <row r="14" spans="1:13" ht="12.75">
      <c r="A14" s="14" t="s">
        <v>15</v>
      </c>
      <c r="B14" s="26">
        <v>17841</v>
      </c>
      <c r="C14" s="21">
        <f>B14/'2016'!B14</f>
        <v>1.0457796014067995</v>
      </c>
      <c r="D14" s="26">
        <v>1376</v>
      </c>
      <c r="E14" s="21">
        <f>D14/'2016'!D14</f>
        <v>1.0471841704718416</v>
      </c>
      <c r="F14" s="26">
        <v>3374</v>
      </c>
      <c r="G14" s="21">
        <f>F14/'2016'!F14</f>
        <v>0.9961617950989076</v>
      </c>
      <c r="H14" s="26">
        <v>22591</v>
      </c>
      <c r="I14" s="21">
        <f>H14/'2016'!H14</f>
        <v>1.0381416295207022</v>
      </c>
      <c r="J14" s="26">
        <v>556</v>
      </c>
      <c r="K14" s="21">
        <f>J14/'2016'!J14</f>
        <v>1.0090744101633393</v>
      </c>
      <c r="L14" s="26">
        <v>23147</v>
      </c>
      <c r="M14" s="21">
        <f>L14/'2016'!L14</f>
        <v>1.0374238078164217</v>
      </c>
    </row>
    <row r="15" spans="1:13" ht="12.75">
      <c r="A15" s="14" t="s">
        <v>16</v>
      </c>
      <c r="B15" s="43">
        <f>SUM(B12:B14)</f>
        <v>46213</v>
      </c>
      <c r="C15" s="21">
        <f>B15/'2016'!B15</f>
        <v>1.01914213253942</v>
      </c>
      <c r="D15" s="43">
        <f>SUM(D12:D14)</f>
        <v>3764</v>
      </c>
      <c r="E15" s="21">
        <f>D15/'2016'!D15</f>
        <v>1.0478841870824054</v>
      </c>
      <c r="F15" s="43">
        <f>SUM(F12:F14)</f>
        <v>9151</v>
      </c>
      <c r="G15" s="21">
        <f>F15/'2016'!F15</f>
        <v>0.9932703788125475</v>
      </c>
      <c r="H15" s="43">
        <f>SUM(H12:H14)</f>
        <v>59128</v>
      </c>
      <c r="I15" s="21">
        <f>H15/'2016'!H15</f>
        <v>1.0168185726569217</v>
      </c>
      <c r="J15" s="43">
        <f>SUM(J12:J14)</f>
        <v>1622</v>
      </c>
      <c r="K15" s="21">
        <f>J15/'2016'!J15</f>
        <v>1.2213855421686748</v>
      </c>
      <c r="L15" s="43">
        <f>SUM(L12:L14)</f>
        <v>60750</v>
      </c>
      <c r="M15" s="21">
        <f>L15/'2016'!L15</f>
        <v>1.021386058710784</v>
      </c>
    </row>
    <row r="16" spans="1:13" ht="12.75">
      <c r="A16" s="14" t="s">
        <v>17</v>
      </c>
      <c r="B16" s="26">
        <v>16595</v>
      </c>
      <c r="C16" s="21">
        <f>B16/'2016'!B16</f>
        <v>0.9746857746975215</v>
      </c>
      <c r="D16" s="26">
        <v>1284</v>
      </c>
      <c r="E16" s="21">
        <f>D16/'2016'!D16</f>
        <v>1.0046948356807512</v>
      </c>
      <c r="F16" s="26">
        <v>3058</v>
      </c>
      <c r="G16" s="21">
        <f>F16/'2016'!F16</f>
        <v>0.934596577017115</v>
      </c>
      <c r="H16" s="26">
        <v>20937</v>
      </c>
      <c r="I16" s="21">
        <f>H16/'2016'!H16</f>
        <v>0.9703837597330367</v>
      </c>
      <c r="J16" s="26">
        <v>644</v>
      </c>
      <c r="K16" s="21">
        <f>J16/'2016'!J16</f>
        <v>1.5011655011655012</v>
      </c>
      <c r="L16" s="26">
        <v>21581</v>
      </c>
      <c r="M16" s="21">
        <f>L16/'2016'!L16</f>
        <v>0.980731651897296</v>
      </c>
    </row>
    <row r="17" spans="1:13" ht="12.75">
      <c r="A17" s="14" t="s">
        <v>18</v>
      </c>
      <c r="B17" s="26">
        <v>14804</v>
      </c>
      <c r="C17" s="21">
        <f>B17/'2016'!B17</f>
        <v>1.0351723655688414</v>
      </c>
      <c r="D17" s="26">
        <v>1156</v>
      </c>
      <c r="E17" s="21">
        <f>D17/'2016'!D17</f>
        <v>1.0149253731343284</v>
      </c>
      <c r="F17" s="26">
        <v>2865</v>
      </c>
      <c r="G17" s="21">
        <f>F17/'2016'!F17</f>
        <v>0.9761499148211243</v>
      </c>
      <c r="H17" s="26">
        <v>18825</v>
      </c>
      <c r="I17" s="21">
        <f>H17/'2016'!H17</f>
        <v>1.0244897959183674</v>
      </c>
      <c r="J17" s="26">
        <v>629</v>
      </c>
      <c r="K17" s="21">
        <f>J17/'2016'!J17</f>
        <v>1.1436363636363636</v>
      </c>
      <c r="L17" s="26">
        <v>19454</v>
      </c>
      <c r="M17" s="21">
        <f>L17/'2016'!L17</f>
        <v>1.0279524438573315</v>
      </c>
    </row>
    <row r="18" spans="1:13" ht="12.75">
      <c r="A18" s="14" t="s">
        <v>19</v>
      </c>
      <c r="B18" s="26">
        <v>15640</v>
      </c>
      <c r="C18" s="21">
        <f>B18/'2016'!B18</f>
        <v>1.025910134470318</v>
      </c>
      <c r="D18" s="26">
        <v>1263</v>
      </c>
      <c r="E18" s="21">
        <f>D18/'2016'!D18</f>
        <v>1.0481327800829876</v>
      </c>
      <c r="F18" s="26">
        <v>3033</v>
      </c>
      <c r="G18" s="21">
        <f>F18/'2016'!F18</f>
        <v>0.9640813731722823</v>
      </c>
      <c r="H18" s="26">
        <v>19936</v>
      </c>
      <c r="I18" s="21">
        <f>H18/'2016'!H18</f>
        <v>1.0173504796897326</v>
      </c>
      <c r="J18" s="26">
        <v>623</v>
      </c>
      <c r="K18" s="21">
        <f>J18/'2016'!J18</f>
        <v>1.246</v>
      </c>
      <c r="L18" s="26">
        <v>20559</v>
      </c>
      <c r="M18" s="21">
        <f>L18/'2016'!L18</f>
        <v>1.0230394108280254</v>
      </c>
    </row>
    <row r="19" spans="1:13" ht="12.75">
      <c r="A19" s="14" t="s">
        <v>20</v>
      </c>
      <c r="B19" s="43">
        <f>SUM(B16:B18)</f>
        <v>47039</v>
      </c>
      <c r="C19" s="21">
        <f>B19/'2016'!B19</f>
        <v>1.0100274843253456</v>
      </c>
      <c r="D19" s="43">
        <f>SUM(D16:D18)</f>
        <v>3703</v>
      </c>
      <c r="E19" s="21">
        <f>D19/'2016'!D19</f>
        <v>1.022363335173937</v>
      </c>
      <c r="F19" s="43">
        <f>SUM(F16:F18)</f>
        <v>8956</v>
      </c>
      <c r="G19" s="21">
        <f>F19/'2016'!F19</f>
        <v>0.9575537260771945</v>
      </c>
      <c r="H19" s="43">
        <f>SUM(H16:H18)</f>
        <v>59698</v>
      </c>
      <c r="I19" s="21">
        <f>H19/'2016'!H19</f>
        <v>1.0025358120476262</v>
      </c>
      <c r="J19" s="43">
        <f>SUM(J16:J18)</f>
        <v>1896</v>
      </c>
      <c r="K19" s="21">
        <f>J19/'2016'!J19</f>
        <v>1.281947261663286</v>
      </c>
      <c r="L19" s="43">
        <f>SUM(L16:L18)</f>
        <v>61594</v>
      </c>
      <c r="M19" s="21">
        <f>L19/'2016'!L19</f>
        <v>1.0093075082751615</v>
      </c>
    </row>
    <row r="20" spans="1:13" ht="12.75">
      <c r="A20" s="14" t="s">
        <v>21</v>
      </c>
      <c r="B20" s="26">
        <f>SUM(B12:B14,B16:B18)</f>
        <v>93252</v>
      </c>
      <c r="C20" s="21">
        <f>B20/'2016'!B20</f>
        <v>1.014523972714514</v>
      </c>
      <c r="D20" s="26">
        <f>SUM(D12:D14,D16:D18)</f>
        <v>7467</v>
      </c>
      <c r="E20" s="21">
        <f>D20/'2016'!D20</f>
        <v>1.0350706958691434</v>
      </c>
      <c r="F20" s="26">
        <f>SUM(F12:F14,F16:F18)</f>
        <v>18107</v>
      </c>
      <c r="G20" s="21">
        <f>F20/'2016'!F20</f>
        <v>0.9752773887751804</v>
      </c>
      <c r="H20" s="26">
        <f>SUM(H12:H14,H16:H18)</f>
        <v>118826</v>
      </c>
      <c r="I20" s="21">
        <f>H20/'2016'!H20</f>
        <v>1.0095924280143078</v>
      </c>
      <c r="J20" s="26">
        <f>SUM(J12:J14,J16:J18)</f>
        <v>3518</v>
      </c>
      <c r="K20" s="21">
        <f>J20/'2016'!J20</f>
        <v>1.2532953330958319</v>
      </c>
      <c r="L20" s="26">
        <f>SUM(L12:L14,L16:L18)</f>
        <v>122344</v>
      </c>
      <c r="M20" s="21">
        <f>L20/'2016'!L20</f>
        <v>1.0152692026820687</v>
      </c>
    </row>
    <row r="21" spans="1:13" ht="12.75">
      <c r="A21" s="14" t="s">
        <v>22</v>
      </c>
      <c r="B21" s="26">
        <v>15435</v>
      </c>
      <c r="C21" s="21">
        <f>B21/'2016'!B21</f>
        <v>0.9841239479724561</v>
      </c>
      <c r="D21" s="26">
        <v>1191</v>
      </c>
      <c r="E21" s="21">
        <f>D21/'2016'!D21</f>
        <v>0.9497607655502392</v>
      </c>
      <c r="F21" s="26">
        <v>3035</v>
      </c>
      <c r="G21" s="21">
        <f>F21/'2016'!F21</f>
        <v>0.9718219660582773</v>
      </c>
      <c r="H21" s="26">
        <v>19661</v>
      </c>
      <c r="I21" s="21">
        <f>H21/'2016'!H21</f>
        <v>0.980060814515727</v>
      </c>
      <c r="J21" s="26">
        <v>497</v>
      </c>
      <c r="K21" s="21">
        <f>J21/'2016'!J21</f>
        <v>1.0507399577167018</v>
      </c>
      <c r="L21" s="26">
        <v>20158</v>
      </c>
      <c r="M21" s="21">
        <f>L21/'2016'!L21</f>
        <v>0.981688906204344</v>
      </c>
    </row>
    <row r="22" spans="1:13" ht="12.75">
      <c r="A22" s="14" t="s">
        <v>23</v>
      </c>
      <c r="B22" s="26">
        <v>13992</v>
      </c>
      <c r="C22" s="21">
        <f>B22/'2016'!B22</f>
        <v>0.9543687333742582</v>
      </c>
      <c r="D22" s="26">
        <v>1137</v>
      </c>
      <c r="E22" s="21">
        <f>D22/'2016'!D22</f>
        <v>0.95787700084246</v>
      </c>
      <c r="F22" s="26">
        <v>2818</v>
      </c>
      <c r="G22" s="21">
        <f>F22/'2016'!F22</f>
        <v>0.990857946554149</v>
      </c>
      <c r="H22" s="26">
        <v>17947</v>
      </c>
      <c r="I22" s="21">
        <f>H22/'2016'!H22</f>
        <v>0.9601433768457094</v>
      </c>
      <c r="J22" s="26">
        <v>532</v>
      </c>
      <c r="K22" s="21">
        <f>J22/'2016'!J22</f>
        <v>1.2819277108433735</v>
      </c>
      <c r="L22" s="26">
        <v>18479</v>
      </c>
      <c r="M22" s="21">
        <f>L22/'2016'!L22</f>
        <v>0.9671324645417909</v>
      </c>
    </row>
    <row r="23" spans="1:13" ht="12.75">
      <c r="A23" s="14" t="s">
        <v>24</v>
      </c>
      <c r="B23" s="26">
        <v>15378</v>
      </c>
      <c r="C23" s="21">
        <f>B23/'2016'!B23</f>
        <v>0.9743394791864665</v>
      </c>
      <c r="D23" s="26">
        <v>1232</v>
      </c>
      <c r="E23" s="21">
        <f>D23/'2016'!D23</f>
        <v>0.9662745098039216</v>
      </c>
      <c r="F23" s="26">
        <v>3090</v>
      </c>
      <c r="G23" s="21">
        <f>F23/'2016'!F23</f>
        <v>0.9825119236883942</v>
      </c>
      <c r="H23" s="26">
        <v>19700</v>
      </c>
      <c r="I23" s="21">
        <f>H23/'2016'!H23</f>
        <v>0.9751027075186853</v>
      </c>
      <c r="J23" s="26">
        <v>549</v>
      </c>
      <c r="K23" s="21">
        <f>J23/'2016'!J23</f>
        <v>1.1158536585365855</v>
      </c>
      <c r="L23" s="26">
        <v>20249</v>
      </c>
      <c r="M23" s="21">
        <f>L23/'2016'!L23</f>
        <v>0.9784489007006524</v>
      </c>
    </row>
    <row r="24" spans="1:13" ht="12.75">
      <c r="A24" s="14" t="s">
        <v>25</v>
      </c>
      <c r="B24" s="43">
        <f>SUM(B21:B23)</f>
        <v>44805</v>
      </c>
      <c r="C24" s="21">
        <f>B24/'2016'!B24</f>
        <v>0.9713189386056191</v>
      </c>
      <c r="D24" s="43">
        <f>SUM(D21:D23)</f>
        <v>3560</v>
      </c>
      <c r="E24" s="21">
        <f>D24/'2016'!D24</f>
        <v>0.9580193756727664</v>
      </c>
      <c r="F24" s="43">
        <f>SUM(F21:F23)</f>
        <v>8943</v>
      </c>
      <c r="G24" s="21">
        <f>F24/'2016'!F24</f>
        <v>0.9814530289727832</v>
      </c>
      <c r="H24" s="43">
        <f>SUM(H21:H23)</f>
        <v>57308</v>
      </c>
      <c r="I24" s="21">
        <f>H24/'2016'!H24</f>
        <v>0.9720469502679965</v>
      </c>
      <c r="J24" s="43">
        <f>SUM(J21:J23)</f>
        <v>1578</v>
      </c>
      <c r="K24" s="21">
        <f>J24/'2016'!J24</f>
        <v>1.1434782608695653</v>
      </c>
      <c r="L24" s="43">
        <f>SUM(L21:L23)</f>
        <v>58886</v>
      </c>
      <c r="M24" s="21">
        <f>L24/'2016'!L24</f>
        <v>0.975967913020419</v>
      </c>
    </row>
    <row r="25" spans="1:13" ht="12.75">
      <c r="A25" s="14" t="s">
        <v>26</v>
      </c>
      <c r="B25" s="26">
        <v>16630</v>
      </c>
      <c r="C25" s="21">
        <f>B25/'2016'!B25</f>
        <v>0.9765693816430795</v>
      </c>
      <c r="D25" s="26">
        <v>1319</v>
      </c>
      <c r="E25" s="21">
        <f>D25/'2016'!D25</f>
        <v>0.9977307110438729</v>
      </c>
      <c r="F25" s="26">
        <v>3185</v>
      </c>
      <c r="G25" s="21">
        <f>F25/'2016'!F25</f>
        <v>1</v>
      </c>
      <c r="H25" s="26">
        <v>21134</v>
      </c>
      <c r="I25" s="21">
        <f>H25/'2016'!H25</f>
        <v>0.9813335809806835</v>
      </c>
      <c r="J25" s="26">
        <v>555</v>
      </c>
      <c r="K25" s="21">
        <f>J25/'2016'!J25</f>
        <v>1.1144578313253013</v>
      </c>
      <c r="L25" s="26">
        <v>21689</v>
      </c>
      <c r="M25" s="21">
        <f>L25/'2016'!L25</f>
        <v>0.9843423799582464</v>
      </c>
    </row>
    <row r="26" spans="1:13" ht="12.75">
      <c r="A26" s="14" t="s">
        <v>27</v>
      </c>
      <c r="B26" s="26">
        <v>17313</v>
      </c>
      <c r="C26" s="21">
        <f>B26/'2016'!B26</f>
        <v>0.9630639150025032</v>
      </c>
      <c r="D26" s="26">
        <v>1327</v>
      </c>
      <c r="E26" s="21">
        <f>D26/'2016'!D26</f>
        <v>0.9664967225054625</v>
      </c>
      <c r="F26" s="26">
        <v>3359</v>
      </c>
      <c r="G26" s="21">
        <f>F26/'2016'!F26</f>
        <v>0.999702380952381</v>
      </c>
      <c r="H26" s="26">
        <v>21999</v>
      </c>
      <c r="I26" s="21">
        <f>H26/'2016'!H26</f>
        <v>0.9686922060766182</v>
      </c>
      <c r="J26" s="26">
        <v>518</v>
      </c>
      <c r="K26" s="21">
        <f>J26/'2016'!J26</f>
        <v>1.1693002257336342</v>
      </c>
      <c r="L26" s="26">
        <v>22517</v>
      </c>
      <c r="M26" s="21">
        <f>L26/'2016'!L26</f>
        <v>0.9725305575951281</v>
      </c>
    </row>
    <row r="27" spans="1:13" ht="12.75">
      <c r="A27" s="14" t="s">
        <v>28</v>
      </c>
      <c r="B27" s="10">
        <v>15390</v>
      </c>
      <c r="C27" s="21">
        <f>B27/'2016'!B27</f>
        <v>1.026615969581749</v>
      </c>
      <c r="D27" s="10">
        <v>1162</v>
      </c>
      <c r="E27" s="21">
        <f>D27/'2016'!D27</f>
        <v>1.0534904805077063</v>
      </c>
      <c r="F27" s="10">
        <v>2944</v>
      </c>
      <c r="G27" s="21">
        <f>F27/'2016'!F27</f>
        <v>1.034434293745608</v>
      </c>
      <c r="H27" s="10">
        <v>19496</v>
      </c>
      <c r="I27" s="21">
        <f>H27/'2016'!H27</f>
        <v>1.0293558606124604</v>
      </c>
      <c r="J27" s="10">
        <v>495</v>
      </c>
      <c r="K27" s="21">
        <f>J27/'2016'!J27</f>
        <v>1.2790697674418605</v>
      </c>
      <c r="L27" s="10">
        <v>19991</v>
      </c>
      <c r="M27" s="21">
        <f>L27/'2016'!L27</f>
        <v>1.0343560821648472</v>
      </c>
    </row>
    <row r="28" spans="1:13" ht="12.75">
      <c r="A28" s="14" t="s">
        <v>29</v>
      </c>
      <c r="B28" s="43">
        <f>SUM(B25:B27)</f>
        <v>49333</v>
      </c>
      <c r="C28" s="23">
        <f>B28/'2016'!B28</f>
        <v>0.9867192031521891</v>
      </c>
      <c r="D28" s="43">
        <f>SUM(D25:D27)</f>
        <v>3808</v>
      </c>
      <c r="E28" s="23">
        <f>D28/'2016'!D28</f>
        <v>1.0026329647182728</v>
      </c>
      <c r="F28" s="43">
        <f>SUM(F25:F27)</f>
        <v>9488</v>
      </c>
      <c r="G28" s="23">
        <f>F28/'2016'!F28</f>
        <v>1.0103290384410606</v>
      </c>
      <c r="H28" s="43">
        <f>SUM(H25:H27)</f>
        <v>62629</v>
      </c>
      <c r="I28" s="23">
        <f>H28/'2016'!H28</f>
        <v>0.9911847561168613</v>
      </c>
      <c r="J28" s="43">
        <f>SUM(J25:J27)</f>
        <v>1568</v>
      </c>
      <c r="K28" s="23">
        <f>J28/'2016'!J28</f>
        <v>1.180722891566265</v>
      </c>
      <c r="L28" s="43">
        <f>SUM(L25:L27)</f>
        <v>64197</v>
      </c>
      <c r="M28" s="23">
        <f>L28/'2016'!L28</f>
        <v>0.995086337849149</v>
      </c>
    </row>
    <row r="29" spans="1:13" ht="13.5" thickBot="1">
      <c r="A29" s="15" t="s">
        <v>30</v>
      </c>
      <c r="B29" s="16">
        <f>SUM(B28,B24)</f>
        <v>94138</v>
      </c>
      <c r="C29" s="31">
        <f>B29/'2016'!B29</f>
        <v>0.9793289986996099</v>
      </c>
      <c r="D29" s="16">
        <f>SUM(D28,D24)</f>
        <v>7368</v>
      </c>
      <c r="E29" s="31">
        <f>D29/'2016'!D29</f>
        <v>0.9805696034069736</v>
      </c>
      <c r="F29" s="16">
        <f>SUM(F28,F24)</f>
        <v>18431</v>
      </c>
      <c r="G29" s="31">
        <f>F29/'2016'!F29</f>
        <v>0.9961087391233854</v>
      </c>
      <c r="H29" s="16">
        <f>SUM(H28,H24)</f>
        <v>119937</v>
      </c>
      <c r="I29" s="31">
        <f>H29/'2016'!H29</f>
        <v>0.9819472417350297</v>
      </c>
      <c r="J29" s="16">
        <f>SUM(J28,J24)</f>
        <v>3146</v>
      </c>
      <c r="K29" s="31">
        <f>J29/'2016'!J29</f>
        <v>1.1617429837518465</v>
      </c>
      <c r="L29" s="16">
        <f>SUM(L28,L24)</f>
        <v>123083</v>
      </c>
      <c r="M29" s="31">
        <f>L29/'2016'!L29</f>
        <v>0.9858470164197036</v>
      </c>
    </row>
    <row r="30" spans="1:13" ht="13.5" thickBot="1" thickTop="1">
      <c r="A30" s="18" t="s">
        <v>136</v>
      </c>
      <c r="B30" s="44">
        <f>SUM(B20,B29)</f>
        <v>187390</v>
      </c>
      <c r="C30" s="45">
        <f>B30/'2016'!B30</f>
        <v>0.996532689505536</v>
      </c>
      <c r="D30" s="44">
        <f>SUM(D20,D29)</f>
        <v>14835</v>
      </c>
      <c r="E30" s="45">
        <f>D30/'2016'!D30</f>
        <v>1.0072650733297122</v>
      </c>
      <c r="F30" s="44">
        <f>SUM(F20,F29)</f>
        <v>36538</v>
      </c>
      <c r="G30" s="45">
        <f>F30/'2016'!F30</f>
        <v>0.9856753621624538</v>
      </c>
      <c r="H30" s="44">
        <f>SUM(H20,H29)</f>
        <v>238763</v>
      </c>
      <c r="I30" s="45">
        <f>H30/'2016'!H30</f>
        <v>0.99551365707829</v>
      </c>
      <c r="J30" s="44">
        <f>SUM(J20,J29)</f>
        <v>6664</v>
      </c>
      <c r="K30" s="45">
        <f>J30/'2016'!J30</f>
        <v>1.2083408884859475</v>
      </c>
      <c r="L30" s="44">
        <f>SUM(L20,L29)</f>
        <v>245427</v>
      </c>
      <c r="M30" s="45">
        <f>L30/'2016'!L30</f>
        <v>1.000297529284218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4" sqref="A4:M12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108</v>
      </c>
      <c r="B4" s="70">
        <v>179326</v>
      </c>
      <c r="C4" s="71">
        <v>0.9956194653415873</v>
      </c>
      <c r="D4" s="72">
        <v>15932</v>
      </c>
      <c r="E4" s="71">
        <v>0.9984332894654384</v>
      </c>
      <c r="F4" s="72">
        <v>44060</v>
      </c>
      <c r="G4" s="71">
        <v>0.9042957124971779</v>
      </c>
      <c r="H4" s="72">
        <v>239318</v>
      </c>
      <c r="I4" s="71">
        <v>0.9776261770052493</v>
      </c>
      <c r="J4" s="72">
        <v>5998</v>
      </c>
      <c r="K4" s="71">
        <v>0.9572294924992021</v>
      </c>
      <c r="L4" s="72">
        <v>245316</v>
      </c>
      <c r="M4" s="71">
        <v>0.9771171149640924</v>
      </c>
    </row>
    <row r="5" spans="1:13" ht="12.75">
      <c r="A5" s="9" t="s">
        <v>109</v>
      </c>
      <c r="B5" s="26">
        <v>172735</v>
      </c>
      <c r="C5" s="23">
        <v>0.9632457089323355</v>
      </c>
      <c r="D5" s="27">
        <v>14840</v>
      </c>
      <c r="E5" s="23">
        <v>0.9314586994727593</v>
      </c>
      <c r="F5" s="27">
        <v>38893</v>
      </c>
      <c r="G5" s="23">
        <v>0.8827280980481162</v>
      </c>
      <c r="H5" s="27">
        <v>226468</v>
      </c>
      <c r="I5" s="23">
        <v>0.946305752179109</v>
      </c>
      <c r="J5" s="27">
        <v>4165</v>
      </c>
      <c r="K5" s="23">
        <v>0.6943981327109037</v>
      </c>
      <c r="L5" s="27">
        <v>230633</v>
      </c>
      <c r="M5" s="23">
        <v>0.9401465864436074</v>
      </c>
    </row>
    <row r="6" spans="1:13" ht="12.75">
      <c r="A6" s="12" t="s">
        <v>111</v>
      </c>
      <c r="B6" s="70">
        <v>173977</v>
      </c>
      <c r="C6" s="71">
        <v>1.0071902046487393</v>
      </c>
      <c r="D6" s="72">
        <v>14833</v>
      </c>
      <c r="E6" s="71">
        <v>0.9995283018867924</v>
      </c>
      <c r="F6" s="72">
        <v>40501</v>
      </c>
      <c r="G6" s="71">
        <v>1.0413442007559202</v>
      </c>
      <c r="H6" s="72">
        <v>229311</v>
      </c>
      <c r="I6" s="71">
        <v>1.0125536499637917</v>
      </c>
      <c r="J6" s="72">
        <v>4592</v>
      </c>
      <c r="K6" s="71">
        <v>1.1025210084033614</v>
      </c>
      <c r="L6" s="72">
        <v>233903</v>
      </c>
      <c r="M6" s="71">
        <v>1.0141783699644022</v>
      </c>
    </row>
    <row r="7" spans="1:13" ht="12.75">
      <c r="A7" s="12" t="s">
        <v>114</v>
      </c>
      <c r="B7" s="70">
        <v>173176</v>
      </c>
      <c r="C7" s="71">
        <v>0.9953959431419096</v>
      </c>
      <c r="D7" s="72">
        <v>14366</v>
      </c>
      <c r="E7" s="71">
        <v>0.9685161464302569</v>
      </c>
      <c r="F7" s="72">
        <v>38112</v>
      </c>
      <c r="G7" s="71">
        <v>0.9410138021283425</v>
      </c>
      <c r="H7" s="72">
        <v>225654</v>
      </c>
      <c r="I7" s="71">
        <v>0.9840522260161964</v>
      </c>
      <c r="J7" s="72">
        <v>4403</v>
      </c>
      <c r="K7" s="71">
        <v>0.9588414634146342</v>
      </c>
      <c r="L7" s="72">
        <v>230057</v>
      </c>
      <c r="M7" s="71">
        <v>0.9835572865675087</v>
      </c>
    </row>
    <row r="8" spans="1:13" ht="12.75">
      <c r="A8" s="12" t="s">
        <v>128</v>
      </c>
      <c r="B8" s="70">
        <v>167652</v>
      </c>
      <c r="C8" s="71">
        <v>0.9681018154940638</v>
      </c>
      <c r="D8" s="72">
        <v>14186</v>
      </c>
      <c r="E8" s="71">
        <v>0.9874704162606154</v>
      </c>
      <c r="F8" s="72">
        <v>35901</v>
      </c>
      <c r="G8" s="71">
        <v>0.9419867758186398</v>
      </c>
      <c r="H8" s="72">
        <v>217739</v>
      </c>
      <c r="I8" s="71">
        <v>0.9649241759507919</v>
      </c>
      <c r="J8" s="72">
        <v>4018</v>
      </c>
      <c r="K8" s="71">
        <v>0.9125596184419714</v>
      </c>
      <c r="L8" s="72">
        <v>221757</v>
      </c>
      <c r="M8" s="71">
        <v>0.9639219845516546</v>
      </c>
    </row>
    <row r="9" spans="1:13" ht="12.75">
      <c r="A9" s="12" t="s">
        <v>129</v>
      </c>
      <c r="B9" s="70">
        <v>172779</v>
      </c>
      <c r="C9" s="71">
        <v>1.0305812039224107</v>
      </c>
      <c r="D9" s="72">
        <v>13940</v>
      </c>
      <c r="E9" s="71">
        <v>0.9826589595375722</v>
      </c>
      <c r="F9" s="72">
        <v>35563</v>
      </c>
      <c r="G9" s="71">
        <v>0.9905852204673965</v>
      </c>
      <c r="H9" s="72">
        <v>222282</v>
      </c>
      <c r="I9" s="71">
        <v>1.0208644294315672</v>
      </c>
      <c r="J9" s="72">
        <v>4207</v>
      </c>
      <c r="K9" s="71">
        <v>1.0470383275261324</v>
      </c>
      <c r="L9" s="72">
        <v>226489</v>
      </c>
      <c r="M9" s="71">
        <v>1.0213386725109015</v>
      </c>
    </row>
    <row r="10" spans="1:13" ht="12.75">
      <c r="A10" s="9" t="s">
        <v>130</v>
      </c>
      <c r="B10" s="26">
        <v>173438</v>
      </c>
      <c r="C10" s="23">
        <v>1.003814120929048</v>
      </c>
      <c r="D10" s="27">
        <v>13647</v>
      </c>
      <c r="E10" s="23">
        <v>0.9789813486370158</v>
      </c>
      <c r="F10" s="27">
        <v>36205</v>
      </c>
      <c r="G10" s="23">
        <v>1.0180524702640386</v>
      </c>
      <c r="H10" s="27">
        <v>223290</v>
      </c>
      <c r="I10" s="23">
        <v>1.0045347801441413</v>
      </c>
      <c r="J10" s="27">
        <v>4776</v>
      </c>
      <c r="K10" s="23">
        <v>1.1352507725219871</v>
      </c>
      <c r="L10" s="27">
        <v>228066</v>
      </c>
      <c r="M10" s="23">
        <v>1.006962810555921</v>
      </c>
    </row>
    <row r="11" spans="1:13" ht="13.5" thickBot="1">
      <c r="A11" s="76" t="s">
        <v>133</v>
      </c>
      <c r="B11" s="20">
        <v>178515</v>
      </c>
      <c r="C11" s="36">
        <v>1.029272708403003</v>
      </c>
      <c r="D11" s="20">
        <v>14358</v>
      </c>
      <c r="E11" s="36">
        <v>1.052099362497252</v>
      </c>
      <c r="F11" s="20">
        <v>36164</v>
      </c>
      <c r="G11" s="36">
        <v>0.9988675597293192</v>
      </c>
      <c r="H11" s="20">
        <v>229037</v>
      </c>
      <c r="I11" s="36">
        <v>1.0257378297281563</v>
      </c>
      <c r="J11" s="20">
        <v>5232</v>
      </c>
      <c r="K11" s="36">
        <v>1.0954773869346734</v>
      </c>
      <c r="L11" s="20">
        <v>234269</v>
      </c>
      <c r="M11" s="36">
        <v>1.0271982671682758</v>
      </c>
    </row>
    <row r="12" spans="1:13" ht="12.75">
      <c r="A12" s="75">
        <v>42370</v>
      </c>
      <c r="B12" s="28">
        <v>13424</v>
      </c>
      <c r="C12" s="21">
        <f>B12/'2015'!B12</f>
        <v>1.0822315382134795</v>
      </c>
      <c r="D12" s="28">
        <v>1090</v>
      </c>
      <c r="E12" s="21">
        <f>D12/'2015'!D12</f>
        <v>1.0490856592877766</v>
      </c>
      <c r="F12" s="28">
        <v>2801</v>
      </c>
      <c r="G12" s="21">
        <f>F12/'2015'!F12</f>
        <v>1.0478862701084923</v>
      </c>
      <c r="H12" s="28">
        <v>17315</v>
      </c>
      <c r="I12" s="21">
        <f>H12/'2015'!H12</f>
        <v>1.07439811367585</v>
      </c>
      <c r="J12" s="28">
        <v>379</v>
      </c>
      <c r="K12" s="21">
        <f>J12/'2015'!J12</f>
        <v>0.8536036036036037</v>
      </c>
      <c r="L12" s="28">
        <v>17694</v>
      </c>
      <c r="M12" s="21">
        <f>L12/'2015'!L12</f>
        <v>1.0684782608695653</v>
      </c>
    </row>
    <row r="13" spans="1:13" ht="12.75">
      <c r="A13" s="14" t="s">
        <v>14</v>
      </c>
      <c r="B13" s="26">
        <v>14861</v>
      </c>
      <c r="C13" s="21">
        <f>B13/'2015'!B13</f>
        <v>1.144386262128446</v>
      </c>
      <c r="D13" s="26">
        <v>1188</v>
      </c>
      <c r="E13" s="21">
        <f>D13/'2015'!D13</f>
        <v>1.1533980582524272</v>
      </c>
      <c r="F13" s="26">
        <v>3025</v>
      </c>
      <c r="G13" s="21">
        <f>F13/'2015'!F13</f>
        <v>1.0811293781272338</v>
      </c>
      <c r="H13" s="26">
        <v>19074</v>
      </c>
      <c r="I13" s="21">
        <f>H13/'2015'!H13</f>
        <v>1.134411799690734</v>
      </c>
      <c r="J13" s="26">
        <v>398</v>
      </c>
      <c r="K13" s="21">
        <f>J13/'2015'!J13</f>
        <v>0.7758284600389863</v>
      </c>
      <c r="L13" s="26">
        <v>19472</v>
      </c>
      <c r="M13" s="21">
        <f>L13/'2015'!L13</f>
        <v>1.1237952328735499</v>
      </c>
    </row>
    <row r="14" spans="1:13" ht="12.75">
      <c r="A14" s="14" t="s">
        <v>15</v>
      </c>
      <c r="B14" s="26">
        <v>17060</v>
      </c>
      <c r="C14" s="21">
        <f>B14/'2015'!B14</f>
        <v>1.0917701267118904</v>
      </c>
      <c r="D14" s="26">
        <v>1314</v>
      </c>
      <c r="E14" s="21">
        <f>D14/'2015'!D14</f>
        <v>1.0178156467854376</v>
      </c>
      <c r="F14" s="26">
        <v>3387</v>
      </c>
      <c r="G14" s="21">
        <f>F14/'2015'!F14</f>
        <v>1.0738744451490172</v>
      </c>
      <c r="H14" s="26">
        <v>21761</v>
      </c>
      <c r="I14" s="21">
        <f>H14/'2015'!H14</f>
        <v>1.0842010861441882</v>
      </c>
      <c r="J14" s="26">
        <v>551</v>
      </c>
      <c r="K14" s="21">
        <f>J14/'2015'!J14</f>
        <v>1.0657640232108316</v>
      </c>
      <c r="L14" s="26">
        <v>22312</v>
      </c>
      <c r="M14" s="21">
        <f>L14/'2015'!L14</f>
        <v>1.0837380998639985</v>
      </c>
    </row>
    <row r="15" spans="1:13" ht="12.75">
      <c r="A15" s="14" t="s">
        <v>16</v>
      </c>
      <c r="B15" s="43">
        <f>SUM(B12:B14)</f>
        <v>45345</v>
      </c>
      <c r="C15" s="21">
        <f>B15/'2015'!B15</f>
        <v>1.1055441778818023</v>
      </c>
      <c r="D15" s="43">
        <f>SUM(D12:D14)</f>
        <v>3592</v>
      </c>
      <c r="E15" s="21">
        <f>D15/'2015'!D15</f>
        <v>1.069047619047619</v>
      </c>
      <c r="F15" s="43">
        <f>SUM(F12:F14)</f>
        <v>9213</v>
      </c>
      <c r="G15" s="21">
        <f>F15/'2015'!F15</f>
        <v>1.0681739130434782</v>
      </c>
      <c r="H15" s="43">
        <f>B15+D15+F15</f>
        <v>58150</v>
      </c>
      <c r="I15" s="21">
        <f>H15/'2015'!H15</f>
        <v>1.0971491103941435</v>
      </c>
      <c r="J15" s="43">
        <f>SUM(J12:J14)</f>
        <v>1328</v>
      </c>
      <c r="K15" s="21">
        <f>J15/'2015'!J15</f>
        <v>0.9009497964721845</v>
      </c>
      <c r="L15" s="43">
        <f aca="true" t="shared" si="0" ref="L15:L30">SUM(H15,J15)</f>
        <v>59478</v>
      </c>
      <c r="M15" s="21">
        <f>L15/'2015'!L15</f>
        <v>1.0918402937127123</v>
      </c>
    </row>
    <row r="16" spans="1:13" ht="12.75">
      <c r="A16" s="14" t="s">
        <v>17</v>
      </c>
      <c r="B16" s="26">
        <v>17026</v>
      </c>
      <c r="C16" s="21">
        <f>B16/'2015'!B16</f>
        <v>1.0750773505083033</v>
      </c>
      <c r="D16" s="26">
        <v>1278</v>
      </c>
      <c r="E16" s="21">
        <f>D16/'2015'!D16</f>
        <v>1.0694560669456068</v>
      </c>
      <c r="F16" s="26">
        <v>3272</v>
      </c>
      <c r="G16" s="21">
        <f>F16/'2015'!F16</f>
        <v>1.0450335356116256</v>
      </c>
      <c r="H16" s="26">
        <v>21576</v>
      </c>
      <c r="I16" s="21">
        <f>H16/'2015'!H16</f>
        <v>1.0700788573128999</v>
      </c>
      <c r="J16" s="26">
        <v>429</v>
      </c>
      <c r="K16" s="21">
        <f>J16/'2015'!J16</f>
        <v>0.9839449541284404</v>
      </c>
      <c r="L16" s="26">
        <v>22005</v>
      </c>
      <c r="M16" s="21">
        <f>L16/'2015'!L16</f>
        <v>1.0682557405699307</v>
      </c>
    </row>
    <row r="17" spans="1:13" ht="12.75">
      <c r="A17" s="14" t="s">
        <v>18</v>
      </c>
      <c r="B17" s="26">
        <v>14301</v>
      </c>
      <c r="C17" s="21">
        <f>B17/'2015'!B17</f>
        <v>1.085876993166287</v>
      </c>
      <c r="D17" s="26">
        <v>1139</v>
      </c>
      <c r="E17" s="21">
        <f>D17/'2015'!D17</f>
        <v>1.0401826484018264</v>
      </c>
      <c r="F17" s="26">
        <v>2935</v>
      </c>
      <c r="G17" s="21">
        <f>F17/'2015'!F17</f>
        <v>1.0649492017416546</v>
      </c>
      <c r="H17" s="26">
        <v>18375</v>
      </c>
      <c r="I17" s="21">
        <f>H17/'2015'!H17</f>
        <v>1.0795487926678808</v>
      </c>
      <c r="J17" s="26">
        <v>550</v>
      </c>
      <c r="K17" s="21">
        <f>J17/'2015'!J17</f>
        <v>1.2276785714285714</v>
      </c>
      <c r="L17" s="26">
        <v>18925</v>
      </c>
      <c r="M17" s="21">
        <f>L17/'2015'!L17</f>
        <v>1.083347644398649</v>
      </c>
    </row>
    <row r="18" spans="1:13" ht="12.75">
      <c r="A18" s="14" t="s">
        <v>19</v>
      </c>
      <c r="B18" s="26">
        <v>15245</v>
      </c>
      <c r="C18" s="21">
        <f>B18/'2015'!B18</f>
        <v>1.0191870570931942</v>
      </c>
      <c r="D18" s="26">
        <v>1205</v>
      </c>
      <c r="E18" s="21">
        <f>D18/'2015'!D18</f>
        <v>1.0100586756077117</v>
      </c>
      <c r="F18" s="26">
        <v>3146</v>
      </c>
      <c r="G18" s="21">
        <f>F18/'2015'!F18</f>
        <v>1.0301244269810086</v>
      </c>
      <c r="H18" s="26">
        <v>19596</v>
      </c>
      <c r="I18" s="21">
        <f>H18/'2015'!H18</f>
        <v>1.0203592814371258</v>
      </c>
      <c r="J18" s="26">
        <v>500</v>
      </c>
      <c r="K18" s="21">
        <f>J18/'2015'!J18</f>
        <v>1.2285012285012284</v>
      </c>
      <c r="L18" s="26">
        <f t="shared" si="0"/>
        <v>20096</v>
      </c>
      <c r="M18" s="21">
        <f>L18/'2015'!L18</f>
        <v>1.0246787681011627</v>
      </c>
    </row>
    <row r="19" spans="1:13" ht="12.75">
      <c r="A19" s="14" t="s">
        <v>20</v>
      </c>
      <c r="B19" s="43">
        <f>SUM(B16:B18)</f>
        <v>46572</v>
      </c>
      <c r="C19" s="21">
        <f>B19/'2015'!B19</f>
        <v>1.059297168201979</v>
      </c>
      <c r="D19" s="43">
        <f>SUM(D16:D18)</f>
        <v>3622</v>
      </c>
      <c r="E19" s="21">
        <f>D19/'2015'!D19</f>
        <v>1.039908125179443</v>
      </c>
      <c r="F19" s="43">
        <f>SUM(F16:F18)</f>
        <v>9353</v>
      </c>
      <c r="G19" s="21">
        <f>F19/'2015'!F19</f>
        <v>1.0460798568392797</v>
      </c>
      <c r="H19" s="43">
        <f>B19+D19+F19</f>
        <v>59547</v>
      </c>
      <c r="I19" s="21">
        <f>H19/'2015'!H19</f>
        <v>1.056003830534324</v>
      </c>
      <c r="J19" s="43">
        <f>SUM(J16:J18)</f>
        <v>1479</v>
      </c>
      <c r="K19" s="21">
        <f>J19/'2015'!J19</f>
        <v>1.1456235476374903</v>
      </c>
      <c r="L19" s="43">
        <f t="shared" si="0"/>
        <v>61026</v>
      </c>
      <c r="M19" s="21">
        <f>L19/'2015'!L19</f>
        <v>1.0580097087378642</v>
      </c>
    </row>
    <row r="20" spans="1:13" ht="12.75">
      <c r="A20" s="14" t="s">
        <v>21</v>
      </c>
      <c r="B20" s="26">
        <f>SUM(B12:B14,B16:B18)</f>
        <v>91917</v>
      </c>
      <c r="C20" s="21">
        <f>B20/'2015'!B20</f>
        <v>1.0816182440780882</v>
      </c>
      <c r="D20" s="26">
        <f>SUM(D12:D14,D16:D18)</f>
        <v>7214</v>
      </c>
      <c r="E20" s="21">
        <f>D20/'2015'!D20</f>
        <v>1.0542159871401433</v>
      </c>
      <c r="F20" s="26">
        <f>SUM(F12:F14,F16:F18)</f>
        <v>18566</v>
      </c>
      <c r="G20" s="21">
        <f>F20/'2015'!F20</f>
        <v>1.0569281566662871</v>
      </c>
      <c r="H20" s="26">
        <f>B20+D20+F20</f>
        <v>117697</v>
      </c>
      <c r="I20" s="21">
        <f>H20/'2015'!H20</f>
        <v>1.0759392997531767</v>
      </c>
      <c r="J20" s="26">
        <f>SUM(J12:J14,J16:J18)</f>
        <v>2807</v>
      </c>
      <c r="K20" s="21">
        <f>J20/'2015'!J20</f>
        <v>1.0151898734177216</v>
      </c>
      <c r="L20" s="26">
        <f t="shared" si="0"/>
        <v>120504</v>
      </c>
      <c r="M20" s="21">
        <f>L20/'2015'!L20</f>
        <v>1.0744416209709777</v>
      </c>
    </row>
    <row r="21" spans="1:13" ht="12.75">
      <c r="A21" s="14" t="s">
        <v>22</v>
      </c>
      <c r="B21" s="26">
        <v>15684</v>
      </c>
      <c r="C21" s="21">
        <f>B21/'2015'!B21</f>
        <v>0.9827683438811956</v>
      </c>
      <c r="D21" s="26">
        <v>1254</v>
      </c>
      <c r="E21" s="21">
        <f>D21/'2015'!D21</f>
        <v>1.0195121951219512</v>
      </c>
      <c r="F21" s="26">
        <v>3123</v>
      </c>
      <c r="G21" s="21">
        <f>F21/'2015'!F21</f>
        <v>0.9562155541947336</v>
      </c>
      <c r="H21" s="26">
        <v>20061</v>
      </c>
      <c r="I21" s="21">
        <f>H21/'2015'!H21</f>
        <v>0.9807382058176485</v>
      </c>
      <c r="J21" s="26">
        <v>473</v>
      </c>
      <c r="K21" s="21">
        <f>J21/'2015'!J21</f>
        <v>1.092378752886836</v>
      </c>
      <c r="L21" s="26">
        <v>20534</v>
      </c>
      <c r="M21" s="21">
        <f>L21/'2015'!L21</f>
        <v>0.9830524703178859</v>
      </c>
    </row>
    <row r="22" spans="1:13" ht="12.75">
      <c r="A22" s="14" t="s">
        <v>23</v>
      </c>
      <c r="B22" s="26">
        <v>14661</v>
      </c>
      <c r="C22" s="21">
        <f>B22/'2015'!B22</f>
        <v>1.0755630548015553</v>
      </c>
      <c r="D22" s="26">
        <v>1187</v>
      </c>
      <c r="E22" s="21">
        <f>D22/'2015'!D22</f>
        <v>1.0394045534150613</v>
      </c>
      <c r="F22" s="26">
        <v>2844</v>
      </c>
      <c r="G22" s="21">
        <f>F22/'2015'!F22</f>
        <v>1</v>
      </c>
      <c r="H22" s="26">
        <v>18692</v>
      </c>
      <c r="I22" s="21">
        <f>H22/'2015'!H22</f>
        <v>1.0610206050973492</v>
      </c>
      <c r="J22" s="26">
        <v>415</v>
      </c>
      <c r="K22" s="21">
        <f>J22/'2015'!J22</f>
        <v>0.845213849287169</v>
      </c>
      <c r="L22" s="26">
        <v>19107</v>
      </c>
      <c r="M22" s="21">
        <f>L22/'2015'!L22</f>
        <v>1.055168986083499</v>
      </c>
    </row>
    <row r="23" spans="1:13" ht="12.75">
      <c r="A23" s="14" t="s">
        <v>24</v>
      </c>
      <c r="B23" s="26">
        <v>15783</v>
      </c>
      <c r="C23" s="21">
        <f>B23/'2015'!B23</f>
        <v>1.02487012987013</v>
      </c>
      <c r="D23" s="26">
        <v>1275</v>
      </c>
      <c r="E23" s="21">
        <f>D23/'2015'!D23</f>
        <v>1.0298869143780292</v>
      </c>
      <c r="F23" s="26">
        <v>3145</v>
      </c>
      <c r="G23" s="21">
        <f>F23/'2015'!F23</f>
        <v>1.0237630208333333</v>
      </c>
      <c r="H23" s="26">
        <v>20203</v>
      </c>
      <c r="I23" s="21">
        <f>H23/'2015'!H23</f>
        <v>1.0250126839167935</v>
      </c>
      <c r="J23" s="26">
        <v>492</v>
      </c>
      <c r="K23" s="21">
        <f>J23/'2015'!J23</f>
        <v>1.0580645161290323</v>
      </c>
      <c r="L23" s="26">
        <v>20695</v>
      </c>
      <c r="M23" s="21">
        <f>L23/'2015'!L23</f>
        <v>1.0257744733581164</v>
      </c>
    </row>
    <row r="24" spans="1:13" ht="12.75">
      <c r="A24" s="14" t="s">
        <v>25</v>
      </c>
      <c r="B24" s="43">
        <f>SUM(B21:B23)</f>
        <v>46128</v>
      </c>
      <c r="C24" s="21">
        <f>B24/'2015'!B24</f>
        <v>1.0252945098910868</v>
      </c>
      <c r="D24" s="43">
        <f>SUM(D21:D23)</f>
        <v>3716</v>
      </c>
      <c r="E24" s="21">
        <f>D24/'2015'!D24</f>
        <v>1.0293628808864266</v>
      </c>
      <c r="F24" s="43">
        <f>SUM(F21:F23)</f>
        <v>9112</v>
      </c>
      <c r="G24" s="21">
        <f>F24/'2015'!F24</f>
        <v>0.9923763885863647</v>
      </c>
      <c r="H24" s="43">
        <f>B24+D24+F24</f>
        <v>58956</v>
      </c>
      <c r="I24" s="21">
        <f>H24/'2015'!H24</f>
        <v>1.0203177460108683</v>
      </c>
      <c r="J24" s="43">
        <f>SUM(J21:J23)</f>
        <v>1380</v>
      </c>
      <c r="K24" s="21">
        <f>J24/'2015'!J24</f>
        <v>0.9935205183585313</v>
      </c>
      <c r="L24" s="43">
        <f t="shared" si="0"/>
        <v>60336</v>
      </c>
      <c r="M24" s="21">
        <f>L24/'2015'!L24</f>
        <v>1.0196886988558584</v>
      </c>
    </row>
    <row r="25" spans="1:13" ht="12.75">
      <c r="A25" s="14" t="s">
        <v>26</v>
      </c>
      <c r="B25" s="26">
        <v>17029</v>
      </c>
      <c r="C25" s="21">
        <f>B25/'2015'!B25</f>
        <v>1.0058476077968104</v>
      </c>
      <c r="D25" s="26">
        <v>1322</v>
      </c>
      <c r="E25" s="21">
        <f>D25/'2015'!D25</f>
        <v>0.9436117059243397</v>
      </c>
      <c r="F25" s="26">
        <v>3185</v>
      </c>
      <c r="G25" s="21">
        <f>F25/'2015'!F25</f>
        <v>0.9337437701553797</v>
      </c>
      <c r="H25" s="26">
        <v>21536</v>
      </c>
      <c r="I25" s="21">
        <f>H25/'2015'!H25</f>
        <v>0.990525250666912</v>
      </c>
      <c r="J25" s="26">
        <v>498</v>
      </c>
      <c r="K25" s="21">
        <f>J25/'2015'!J25</f>
        <v>1.5</v>
      </c>
      <c r="L25" s="26">
        <v>22034</v>
      </c>
      <c r="M25" s="21">
        <f>L25/'2015'!L25</f>
        <v>0.9981879133822597</v>
      </c>
    </row>
    <row r="26" spans="1:13" ht="12.75">
      <c r="A26" s="14" t="s">
        <v>27</v>
      </c>
      <c r="B26" s="26">
        <v>17977</v>
      </c>
      <c r="C26" s="21">
        <f>B26/'2015'!B26</f>
        <v>1.0694229625223082</v>
      </c>
      <c r="D26" s="26">
        <v>1373</v>
      </c>
      <c r="E26" s="21">
        <f>D26/'2015'!D26</f>
        <v>1.0456968773800457</v>
      </c>
      <c r="F26" s="26">
        <v>3360</v>
      </c>
      <c r="G26" s="21">
        <f>F26/'2015'!F26</f>
        <v>1.0803858520900322</v>
      </c>
      <c r="H26" s="26">
        <v>22710</v>
      </c>
      <c r="I26" s="21">
        <f>H26/'2015'!H26</f>
        <v>1.0695615315782037</v>
      </c>
      <c r="J26" s="26">
        <v>443</v>
      </c>
      <c r="K26" s="21">
        <f>J26/'2015'!J26</f>
        <v>1.363076923076923</v>
      </c>
      <c r="L26" s="26">
        <v>23153</v>
      </c>
      <c r="M26" s="21">
        <f>L26/'2015'!L26</f>
        <v>1.073986455144262</v>
      </c>
    </row>
    <row r="27" spans="1:13" ht="12.75">
      <c r="A27" s="14" t="s">
        <v>28</v>
      </c>
      <c r="B27" s="10">
        <v>14991</v>
      </c>
      <c r="C27" s="21">
        <f>B27/'2015'!B27</f>
        <v>1.0126317211564442</v>
      </c>
      <c r="D27" s="10">
        <v>1103</v>
      </c>
      <c r="E27" s="21">
        <f>D27/'2015'!D27</f>
        <v>0.926112510495382</v>
      </c>
      <c r="F27" s="10">
        <v>2846</v>
      </c>
      <c r="G27" s="21">
        <f>F27/'2015'!F27</f>
        <v>0.9830742659758204</v>
      </c>
      <c r="H27" s="10">
        <v>18940</v>
      </c>
      <c r="I27" s="21">
        <f>H27/'2015'!H27</f>
        <v>1.0026469031233456</v>
      </c>
      <c r="J27" s="10">
        <v>387</v>
      </c>
      <c r="K27" s="21">
        <f>J27/'2015'!J27</f>
        <v>0.9192399049881235</v>
      </c>
      <c r="L27" s="10">
        <v>19327</v>
      </c>
      <c r="M27" s="21">
        <f>L27/'2015'!L27</f>
        <v>1.0008285433172803</v>
      </c>
    </row>
    <row r="28" spans="1:13" ht="12.75">
      <c r="A28" s="14" t="s">
        <v>29</v>
      </c>
      <c r="B28" s="43">
        <f>SUM(B25:B27)</f>
        <v>49997</v>
      </c>
      <c r="C28" s="23">
        <f>B28/'2015'!B28</f>
        <v>1.029931608437706</v>
      </c>
      <c r="D28" s="43">
        <f>SUM(D25:D27)</f>
        <v>3798</v>
      </c>
      <c r="E28" s="23">
        <f>D28/'2015'!D28</f>
        <v>0.9725992317541613</v>
      </c>
      <c r="F28" s="43">
        <f>SUM(F25:F27)</f>
        <v>9391</v>
      </c>
      <c r="G28" s="23">
        <f>F28/'2015'!F28</f>
        <v>0.9973449447748514</v>
      </c>
      <c r="H28" s="43">
        <f>B28+D28+F28</f>
        <v>63186</v>
      </c>
      <c r="I28" s="23">
        <f>H28/'2015'!H28</f>
        <v>1.0213529459306554</v>
      </c>
      <c r="J28" s="43">
        <f>SUM(J25:J27)</f>
        <v>1328</v>
      </c>
      <c r="K28" s="23">
        <f>J28/'2015'!J28</f>
        <v>1.2319109461966604</v>
      </c>
      <c r="L28" s="43">
        <f t="shared" si="0"/>
        <v>64514</v>
      </c>
      <c r="M28" s="23">
        <f>L28/'2015'!L28</f>
        <v>1.0249590899702905</v>
      </c>
    </row>
    <row r="29" spans="1:13" ht="13.5" thickBot="1">
      <c r="A29" s="15" t="s">
        <v>30</v>
      </c>
      <c r="B29" s="16">
        <f>SUM(B28,B24)</f>
        <v>96125</v>
      </c>
      <c r="C29" s="31">
        <f>B29/'2015'!B29</f>
        <v>1.0277011567985972</v>
      </c>
      <c r="D29" s="16">
        <f>SUM(D28,D24)</f>
        <v>7514</v>
      </c>
      <c r="E29" s="31">
        <f>D29/'2015'!D29</f>
        <v>0.9998669328010645</v>
      </c>
      <c r="F29" s="16">
        <f>SUM(F28,F24)</f>
        <v>18503</v>
      </c>
      <c r="G29" s="31">
        <f>F29/'2015'!F29</f>
        <v>0.9948919238627809</v>
      </c>
      <c r="H29" s="16">
        <f>B29+D29+F29</f>
        <v>122142</v>
      </c>
      <c r="I29" s="31">
        <f>H29/'2015'!H29</f>
        <v>1.0208530092689327</v>
      </c>
      <c r="J29" s="16">
        <f>SUM(J28,J24)</f>
        <v>2708</v>
      </c>
      <c r="K29" s="31">
        <f>J29/'2015'!J29</f>
        <v>1.0976895014187271</v>
      </c>
      <c r="L29" s="16">
        <f t="shared" si="0"/>
        <v>124850</v>
      </c>
      <c r="M29" s="31">
        <f>L29/'2015'!L29</f>
        <v>1.0224052934143506</v>
      </c>
    </row>
    <row r="30" spans="1:13" ht="13.5" thickBot="1" thickTop="1">
      <c r="A30" s="18" t="s">
        <v>131</v>
      </c>
      <c r="B30" s="44">
        <f>SUM(B20,B29)</f>
        <v>188042</v>
      </c>
      <c r="C30" s="45">
        <f>B30/'2015'!B30</f>
        <v>1.0533680643083214</v>
      </c>
      <c r="D30" s="44">
        <f>SUM(D20,D29)</f>
        <v>14728</v>
      </c>
      <c r="E30" s="45">
        <f>D30/'2015'!D30</f>
        <v>1.025769605794679</v>
      </c>
      <c r="F30" s="44">
        <f>SUM(F20,F29)</f>
        <v>37069</v>
      </c>
      <c r="G30" s="45">
        <f>F30/'2015'!F30</f>
        <v>1.0250248866275855</v>
      </c>
      <c r="H30" s="44">
        <f>B30+D30+F30</f>
        <v>239839</v>
      </c>
      <c r="I30" s="45">
        <f>H30/'2015'!H30</f>
        <v>1.047162685504962</v>
      </c>
      <c r="J30" s="44">
        <f>SUM(J20,J29)</f>
        <v>5515</v>
      </c>
      <c r="K30" s="45">
        <f>J30/'2015'!J30</f>
        <v>1.0540902140672783</v>
      </c>
      <c r="L30" s="44">
        <f t="shared" si="0"/>
        <v>245354</v>
      </c>
      <c r="M30" s="45">
        <f>L30/'2015'!L30</f>
        <v>1.0473174000828107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25" sqref="B25:M30"/>
    </sheetView>
  </sheetViews>
  <sheetFormatPr defaultColWidth="9.00390625" defaultRowHeight="13.5"/>
  <cols>
    <col min="1" max="1" width="10.875" style="0" bestFit="1" customWidth="1"/>
    <col min="3" max="3" width="9.25390625" style="0" customWidth="1"/>
  </cols>
  <sheetData>
    <row r="1" spans="1:13" ht="12.75">
      <c r="A1" s="79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3.5" thickBot="1">
      <c r="M2" s="1" t="s">
        <v>1</v>
      </c>
    </row>
    <row r="3" spans="1:13" ht="13.5" thickBot="1">
      <c r="A3" s="2"/>
      <c r="B3" s="3" t="s">
        <v>2</v>
      </c>
      <c r="C3" s="4" t="s">
        <v>3</v>
      </c>
      <c r="D3" s="5" t="s">
        <v>4</v>
      </c>
      <c r="E3" s="6" t="s">
        <v>3</v>
      </c>
      <c r="F3" s="73" t="s">
        <v>106</v>
      </c>
      <c r="G3" s="4" t="s">
        <v>3</v>
      </c>
      <c r="H3" s="5" t="s">
        <v>6</v>
      </c>
      <c r="I3" s="6" t="s">
        <v>3</v>
      </c>
      <c r="J3" s="5" t="s">
        <v>7</v>
      </c>
      <c r="K3" s="7" t="s">
        <v>3</v>
      </c>
      <c r="L3" s="5" t="s">
        <v>8</v>
      </c>
      <c r="M3" s="7" t="s">
        <v>3</v>
      </c>
    </row>
    <row r="4" spans="1:13" ht="12.75">
      <c r="A4" s="12" t="s">
        <v>107</v>
      </c>
      <c r="B4" s="70">
        <v>180115</v>
      </c>
      <c r="C4" s="71">
        <v>0.9923636784370334</v>
      </c>
      <c r="D4" s="72">
        <v>15957</v>
      </c>
      <c r="E4" s="71">
        <v>0.9321766561514195</v>
      </c>
      <c r="F4" s="72">
        <v>48723</v>
      </c>
      <c r="G4" s="71">
        <v>0.9345724479226608</v>
      </c>
      <c r="H4" s="72">
        <v>244795</v>
      </c>
      <c r="I4" s="71">
        <v>0.9761617079988675</v>
      </c>
      <c r="J4" s="72">
        <v>6266</v>
      </c>
      <c r="K4" s="71">
        <v>0.8660677263303387</v>
      </c>
      <c r="L4" s="72">
        <v>251061</v>
      </c>
      <c r="M4" s="71">
        <v>0.9733385542262094</v>
      </c>
    </row>
    <row r="5" spans="1:13" ht="12.75">
      <c r="A5" s="12" t="s">
        <v>108</v>
      </c>
      <c r="B5" s="70">
        <v>179326</v>
      </c>
      <c r="C5" s="71">
        <v>0.9956194653415873</v>
      </c>
      <c r="D5" s="72">
        <v>15932</v>
      </c>
      <c r="E5" s="71">
        <v>0.9984332894654384</v>
      </c>
      <c r="F5" s="72">
        <v>44060</v>
      </c>
      <c r="G5" s="71">
        <v>0.9042957124971779</v>
      </c>
      <c r="H5" s="72">
        <v>239318</v>
      </c>
      <c r="I5" s="71">
        <v>0.9776261770052493</v>
      </c>
      <c r="J5" s="72">
        <v>5998</v>
      </c>
      <c r="K5" s="71">
        <v>0.9572294924992021</v>
      </c>
      <c r="L5" s="72">
        <v>245316</v>
      </c>
      <c r="M5" s="71">
        <v>0.9771171149640924</v>
      </c>
    </row>
    <row r="6" spans="1:13" ht="12.75">
      <c r="A6" s="9" t="s">
        <v>109</v>
      </c>
      <c r="B6" s="26">
        <v>172735</v>
      </c>
      <c r="C6" s="23">
        <v>0.9632457089323355</v>
      </c>
      <c r="D6" s="27">
        <v>14840</v>
      </c>
      <c r="E6" s="23">
        <v>0.9314586994727593</v>
      </c>
      <c r="F6" s="27">
        <v>38893</v>
      </c>
      <c r="G6" s="23">
        <v>0.8827280980481162</v>
      </c>
      <c r="H6" s="27">
        <v>226468</v>
      </c>
      <c r="I6" s="23">
        <v>0.946305752179109</v>
      </c>
      <c r="J6" s="27">
        <v>4165</v>
      </c>
      <c r="K6" s="23">
        <v>0.6943981327109037</v>
      </c>
      <c r="L6" s="27">
        <v>230633</v>
      </c>
      <c r="M6" s="23">
        <v>0.9401465864436074</v>
      </c>
    </row>
    <row r="7" spans="1:13" ht="12.75">
      <c r="A7" s="12" t="s">
        <v>111</v>
      </c>
      <c r="B7" s="70">
        <v>173977</v>
      </c>
      <c r="C7" s="71">
        <v>1.0071902046487393</v>
      </c>
      <c r="D7" s="72">
        <v>14833</v>
      </c>
      <c r="E7" s="71">
        <v>0.9995283018867924</v>
      </c>
      <c r="F7" s="72">
        <v>40501</v>
      </c>
      <c r="G7" s="71">
        <v>1.0413442007559202</v>
      </c>
      <c r="H7" s="72">
        <v>229311</v>
      </c>
      <c r="I7" s="71">
        <v>1.0125536499637917</v>
      </c>
      <c r="J7" s="72">
        <v>4592</v>
      </c>
      <c r="K7" s="71">
        <v>1.1025210084033614</v>
      </c>
      <c r="L7" s="72">
        <v>233903</v>
      </c>
      <c r="M7" s="71">
        <v>1.0141783699644022</v>
      </c>
    </row>
    <row r="8" spans="1:13" ht="12.75">
      <c r="A8" s="12" t="s">
        <v>114</v>
      </c>
      <c r="B8" s="70">
        <v>173176</v>
      </c>
      <c r="C8" s="71">
        <v>0.9953959431419096</v>
      </c>
      <c r="D8" s="72">
        <v>14366</v>
      </c>
      <c r="E8" s="71">
        <v>0.9685161464302569</v>
      </c>
      <c r="F8" s="72">
        <v>38112</v>
      </c>
      <c r="G8" s="71">
        <v>0.9410138021283425</v>
      </c>
      <c r="H8" s="72">
        <v>225654</v>
      </c>
      <c r="I8" s="71">
        <v>0.9840522260161964</v>
      </c>
      <c r="J8" s="72">
        <v>4403</v>
      </c>
      <c r="K8" s="71">
        <v>0.9588414634146342</v>
      </c>
      <c r="L8" s="72">
        <v>230057</v>
      </c>
      <c r="M8" s="71">
        <v>0.9835572865675087</v>
      </c>
    </row>
    <row r="9" spans="1:13" ht="12.75">
      <c r="A9" s="12" t="s">
        <v>123</v>
      </c>
      <c r="B9" s="70">
        <v>167652</v>
      </c>
      <c r="C9" s="71">
        <v>0.9681018154940638</v>
      </c>
      <c r="D9" s="72">
        <v>14186</v>
      </c>
      <c r="E9" s="71">
        <v>0.9874704162606154</v>
      </c>
      <c r="F9" s="72">
        <v>35901</v>
      </c>
      <c r="G9" s="71">
        <v>0.9419867758186398</v>
      </c>
      <c r="H9" s="72">
        <v>217739</v>
      </c>
      <c r="I9" s="71">
        <v>0.9649241759507919</v>
      </c>
      <c r="J9" s="72">
        <v>4018</v>
      </c>
      <c r="K9" s="71">
        <v>0.9125596184419714</v>
      </c>
      <c r="L9" s="72">
        <v>221757</v>
      </c>
      <c r="M9" s="71">
        <v>0.9639219845516546</v>
      </c>
    </row>
    <row r="10" spans="1:13" ht="12.75">
      <c r="A10" s="12" t="s">
        <v>124</v>
      </c>
      <c r="B10" s="70">
        <v>172779</v>
      </c>
      <c r="C10" s="71">
        <v>1.0305812039224107</v>
      </c>
      <c r="D10" s="72">
        <v>13940</v>
      </c>
      <c r="E10" s="71">
        <v>0.9826589595375722</v>
      </c>
      <c r="F10" s="72">
        <v>35563</v>
      </c>
      <c r="G10" s="71">
        <v>0.9905852204673965</v>
      </c>
      <c r="H10" s="72">
        <v>222282</v>
      </c>
      <c r="I10" s="71">
        <v>1.0208644294315672</v>
      </c>
      <c r="J10" s="72">
        <v>4207</v>
      </c>
      <c r="K10" s="71">
        <v>1.0470383275261324</v>
      </c>
      <c r="L10" s="72">
        <v>226489</v>
      </c>
      <c r="M10" s="71">
        <v>1.0213386725109015</v>
      </c>
    </row>
    <row r="11" spans="1:13" ht="13.5" thickBot="1">
      <c r="A11" s="74" t="s">
        <v>125</v>
      </c>
      <c r="B11" s="30">
        <v>173438</v>
      </c>
      <c r="C11" s="31">
        <v>1.003814120929048</v>
      </c>
      <c r="D11" s="32">
        <v>13647</v>
      </c>
      <c r="E11" s="31">
        <v>0.9789813486370158</v>
      </c>
      <c r="F11" s="32">
        <v>36205</v>
      </c>
      <c r="G11" s="31">
        <v>1.0180524702640386</v>
      </c>
      <c r="H11" s="32">
        <v>223290</v>
      </c>
      <c r="I11" s="31">
        <v>1.0045347801441413</v>
      </c>
      <c r="J11" s="32">
        <v>4776</v>
      </c>
      <c r="K11" s="31">
        <v>1.1352507725219871</v>
      </c>
      <c r="L11" s="32">
        <v>228066</v>
      </c>
      <c r="M11" s="31">
        <v>1.006962810555921</v>
      </c>
    </row>
    <row r="12" spans="1:13" ht="13.5" thickTop="1">
      <c r="A12" s="13">
        <v>42005</v>
      </c>
      <c r="B12" s="28">
        <v>12404</v>
      </c>
      <c r="C12" s="21">
        <f>B12/'2014'!B12</f>
        <v>0.9382043718326905</v>
      </c>
      <c r="D12" s="28">
        <v>1039</v>
      </c>
      <c r="E12" s="21">
        <f>D12/'2014'!D12</f>
        <v>0.9692164179104478</v>
      </c>
      <c r="F12" s="28">
        <v>2673</v>
      </c>
      <c r="G12" s="21">
        <f>F12/'2014'!F12</f>
        <v>0.9716466739367503</v>
      </c>
      <c r="H12" s="28">
        <f>B12+D12+F12</f>
        <v>16116</v>
      </c>
      <c r="I12" s="21">
        <f>H12/'2014'!H12</f>
        <v>0.9455526871626379</v>
      </c>
      <c r="J12" s="28">
        <v>444</v>
      </c>
      <c r="K12" s="21">
        <f>J12/'2014'!J12</f>
        <v>1.3703703703703705</v>
      </c>
      <c r="L12" s="28">
        <f>SUM(H12,J12)</f>
        <v>16560</v>
      </c>
      <c r="M12" s="21">
        <f>L12/'2014'!L12</f>
        <v>0.9534776600644864</v>
      </c>
    </row>
    <row r="13" spans="1:13" ht="12.75">
      <c r="A13" s="14" t="s">
        <v>14</v>
      </c>
      <c r="B13" s="26">
        <v>12986</v>
      </c>
      <c r="C13" s="21">
        <f>B13/'2014'!B13</f>
        <v>0.8987473181535054</v>
      </c>
      <c r="D13" s="26">
        <v>1030</v>
      </c>
      <c r="E13" s="21">
        <f>D13/'2014'!D13</f>
        <v>0.8864027538726333</v>
      </c>
      <c r="F13" s="26">
        <v>2798</v>
      </c>
      <c r="G13" s="21">
        <f>F13/'2014'!F13</f>
        <v>0.9398723547195162</v>
      </c>
      <c r="H13" s="26">
        <v>16814</v>
      </c>
      <c r="I13" s="21">
        <f>H13/'2014'!H13</f>
        <v>0.9045620830643426</v>
      </c>
      <c r="J13" s="26">
        <v>513</v>
      </c>
      <c r="K13" s="21">
        <f>J13/'2014'!J13</f>
        <v>1.4289693593314763</v>
      </c>
      <c r="L13" s="26">
        <v>17327</v>
      </c>
      <c r="M13" s="21">
        <f>L13/'2014'!L13</f>
        <v>0.914498337467673</v>
      </c>
    </row>
    <row r="14" spans="1:13" ht="12.75">
      <c r="A14" s="14" t="s">
        <v>15</v>
      </c>
      <c r="B14" s="26">
        <v>15626</v>
      </c>
      <c r="C14" s="21">
        <f>B14/'2014'!B14</f>
        <v>0.855047879616963</v>
      </c>
      <c r="D14" s="26">
        <v>1291</v>
      </c>
      <c r="E14" s="21">
        <f>D14/'2014'!D14</f>
        <v>0.932129963898917</v>
      </c>
      <c r="F14" s="26">
        <v>3154</v>
      </c>
      <c r="G14" s="21">
        <f>F14/'2014'!F14</f>
        <v>0.9375743162901308</v>
      </c>
      <c r="H14" s="26">
        <v>20071</v>
      </c>
      <c r="I14" s="21">
        <f>H14/'2014'!H14</f>
        <v>0.8717425295343989</v>
      </c>
      <c r="J14" s="26">
        <v>517</v>
      </c>
      <c r="K14" s="21">
        <f>J14/'2014'!J14</f>
        <v>1.5250737463126844</v>
      </c>
      <c r="L14" s="26">
        <v>20588</v>
      </c>
      <c r="M14" s="21">
        <f>L14/'2014'!L14</f>
        <v>0.8812224457475496</v>
      </c>
    </row>
    <row r="15" spans="1:13" ht="12.75">
      <c r="A15" s="14" t="s">
        <v>16</v>
      </c>
      <c r="B15" s="43">
        <f>SUM(B12:B14)</f>
        <v>41016</v>
      </c>
      <c r="C15" s="21">
        <f>B15/'2014'!B15</f>
        <v>0.8927195559908586</v>
      </c>
      <c r="D15" s="43">
        <f>SUM(D12:D14)</f>
        <v>3360</v>
      </c>
      <c r="E15" s="21">
        <f>D15/'2014'!D15</f>
        <v>0.9284332688588007</v>
      </c>
      <c r="F15" s="43">
        <f>SUM(F12:F14)</f>
        <v>8625</v>
      </c>
      <c r="G15" s="21">
        <f>F15/'2014'!F15</f>
        <v>0.9486361636603607</v>
      </c>
      <c r="H15" s="43">
        <f>B15+D15+F15</f>
        <v>53001</v>
      </c>
      <c r="I15" s="21">
        <f>H15/'2014'!H15</f>
        <v>0.9035904255319149</v>
      </c>
      <c r="J15" s="43">
        <f>SUM(J12:J14)</f>
        <v>1474</v>
      </c>
      <c r="K15" s="21">
        <f>J15/'2014'!J15</f>
        <v>1.442270058708415</v>
      </c>
      <c r="L15" s="43">
        <f>SUM(H15,J15)</f>
        <v>54475</v>
      </c>
      <c r="M15" s="21">
        <f>L15/'2014'!L15</f>
        <v>0.912815442876772</v>
      </c>
    </row>
    <row r="16" spans="1:13" ht="12.75">
      <c r="A16" s="14" t="s">
        <v>17</v>
      </c>
      <c r="B16" s="26">
        <v>15837</v>
      </c>
      <c r="C16" s="21">
        <f>B16/'2014'!B16</f>
        <v>1.0041848963287046</v>
      </c>
      <c r="D16" s="26">
        <v>1195</v>
      </c>
      <c r="E16" s="21">
        <f>D16/'2014'!D16</f>
        <v>1.0075885328836425</v>
      </c>
      <c r="F16" s="26">
        <v>3131</v>
      </c>
      <c r="G16" s="21">
        <f>F16/'2014'!F16</f>
        <v>0.9678516228748067</v>
      </c>
      <c r="H16" s="26">
        <v>20163</v>
      </c>
      <c r="I16" s="21">
        <f>H16/'2014'!H16</f>
        <v>0.9985637876386688</v>
      </c>
      <c r="J16" s="26">
        <v>436</v>
      </c>
      <c r="K16" s="21">
        <f>J16/'2014'!J16</f>
        <v>1.472972972972973</v>
      </c>
      <c r="L16" s="26">
        <v>20599</v>
      </c>
      <c r="M16" s="21">
        <f>L16/'2014'!L16</f>
        <v>1.0054178055447092</v>
      </c>
    </row>
    <row r="17" spans="1:13" ht="12.75">
      <c r="A17" s="14" t="s">
        <v>18</v>
      </c>
      <c r="B17" s="26">
        <v>13170</v>
      </c>
      <c r="C17" s="21">
        <f>B17/'2014'!B17</f>
        <v>1.031484962406015</v>
      </c>
      <c r="D17" s="26">
        <v>1095</v>
      </c>
      <c r="E17" s="21">
        <f>D17/'2014'!D17</f>
        <v>1.0589941972920696</v>
      </c>
      <c r="F17" s="26">
        <v>2756</v>
      </c>
      <c r="G17" s="21">
        <f>F17/'2014'!F17</f>
        <v>0.9546241773467267</v>
      </c>
      <c r="H17" s="26">
        <v>17021</v>
      </c>
      <c r="I17" s="21">
        <f>H17/'2014'!H17</f>
        <v>1.0198933429204866</v>
      </c>
      <c r="J17" s="26">
        <v>448</v>
      </c>
      <c r="K17" s="21">
        <f>J17/'2014'!J17</f>
        <v>1.103448275862069</v>
      </c>
      <c r="L17" s="26">
        <v>17469</v>
      </c>
      <c r="M17" s="21">
        <f>L17/'2014'!L17</f>
        <v>1.0218777420298333</v>
      </c>
    </row>
    <row r="18" spans="1:13" ht="12.75">
      <c r="A18" s="14" t="s">
        <v>19</v>
      </c>
      <c r="B18" s="26">
        <v>14958</v>
      </c>
      <c r="C18" s="21">
        <f>B18/'2014'!B18</f>
        <v>1.1767760207694122</v>
      </c>
      <c r="D18" s="26">
        <v>1193</v>
      </c>
      <c r="E18" s="21">
        <f>D18/'2014'!D18</f>
        <v>1.1254716981132076</v>
      </c>
      <c r="F18" s="26">
        <v>3054</v>
      </c>
      <c r="G18" s="21">
        <f>F18/'2014'!F18</f>
        <v>1.0502063273727649</v>
      </c>
      <c r="H18" s="26">
        <v>19205</v>
      </c>
      <c r="I18" s="21">
        <f>H18/'2014'!H18</f>
        <v>1.1514479285328856</v>
      </c>
      <c r="J18" s="26">
        <v>407</v>
      </c>
      <c r="K18" s="21">
        <f>J18/'2014'!J18</f>
        <v>0.925</v>
      </c>
      <c r="L18" s="26">
        <v>19612</v>
      </c>
      <c r="M18" s="21">
        <f>L18/'2014'!L18</f>
        <v>1.1456276651673578</v>
      </c>
    </row>
    <row r="19" spans="1:13" ht="12.75">
      <c r="A19" s="14" t="s">
        <v>20</v>
      </c>
      <c r="B19" s="43">
        <f>SUM(B16:B18)</f>
        <v>43965</v>
      </c>
      <c r="C19" s="21">
        <f>B19/'2014'!B19</f>
        <v>1.0658181818181818</v>
      </c>
      <c r="D19" s="43">
        <f>SUM(D16:D18)</f>
        <v>3483</v>
      </c>
      <c r="E19" s="21">
        <f>D19/'2014'!D19</f>
        <v>1.0618902439024391</v>
      </c>
      <c r="F19" s="43">
        <f>SUM(F16:F18)</f>
        <v>8941</v>
      </c>
      <c r="G19" s="21">
        <f>F19/'2014'!F19</f>
        <v>0.9901439645625693</v>
      </c>
      <c r="H19" s="43">
        <f>B19+D19+F19</f>
        <v>56389</v>
      </c>
      <c r="I19" s="21">
        <f>H19/'2014'!H19</f>
        <v>1.0528192681105302</v>
      </c>
      <c r="J19" s="43">
        <f>SUM(J16:J18)</f>
        <v>1291</v>
      </c>
      <c r="K19" s="21">
        <f>J19/'2014'!J19</f>
        <v>1.1304728546409808</v>
      </c>
      <c r="L19" s="43">
        <f>SUM(H19,J19)</f>
        <v>57680</v>
      </c>
      <c r="M19" s="21">
        <f>L19/'2014'!L19</f>
        <v>1.0544404226536508</v>
      </c>
    </row>
    <row r="20" spans="1:13" ht="12.75">
      <c r="A20" s="14" t="s">
        <v>21</v>
      </c>
      <c r="B20" s="26">
        <f>SUM(B12:B14,B16:B18)</f>
        <v>84981</v>
      </c>
      <c r="C20" s="21">
        <f>B20/'2014'!B20</f>
        <v>0.9746086358162739</v>
      </c>
      <c r="D20" s="26">
        <f>SUM(D12:D14,D16:D18)</f>
        <v>6843</v>
      </c>
      <c r="E20" s="21">
        <f>D20/'2014'!D20</f>
        <v>0.9918828815770402</v>
      </c>
      <c r="F20" s="26">
        <f>SUM(F12:F14,F16:F18)</f>
        <v>17566</v>
      </c>
      <c r="G20" s="21">
        <f>F20/'2014'!F20</f>
        <v>0.9693190597064342</v>
      </c>
      <c r="H20" s="26">
        <f>B20+D20+F20</f>
        <v>109390</v>
      </c>
      <c r="I20" s="21">
        <f>H20/'2014'!H20</f>
        <v>0.9748164254651743</v>
      </c>
      <c r="J20" s="26">
        <f>SUM(J12:J14,J16:J18)</f>
        <v>2765</v>
      </c>
      <c r="K20" s="21">
        <f>J20/'2014'!J20</f>
        <v>1.2777264325323474</v>
      </c>
      <c r="L20" s="26">
        <f>SUM(H20,J20)</f>
        <v>112155</v>
      </c>
      <c r="M20" s="21">
        <f>L20/'2014'!L20</f>
        <v>0.980547298478755</v>
      </c>
    </row>
    <row r="21" spans="1:13" ht="12.75">
      <c r="A21" s="14" t="s">
        <v>22</v>
      </c>
      <c r="B21" s="26">
        <v>15959</v>
      </c>
      <c r="C21" s="21">
        <f>B21/'2014'!B21</f>
        <v>1.111118847037527</v>
      </c>
      <c r="D21" s="26">
        <v>1230</v>
      </c>
      <c r="E21" s="21">
        <f>D21/'2014'!D21</f>
        <v>1.0982142857142858</v>
      </c>
      <c r="F21" s="26">
        <v>3266</v>
      </c>
      <c r="G21" s="21">
        <f>F21/'2014'!F21</f>
        <v>1.056957928802589</v>
      </c>
      <c r="H21" s="26">
        <v>20455</v>
      </c>
      <c r="I21" s="21">
        <f>H21/'2014'!H21</f>
        <v>1.1013298874710602</v>
      </c>
      <c r="J21" s="26">
        <v>433</v>
      </c>
      <c r="K21" s="21">
        <f>J21/'2014'!J21</f>
        <v>1.0535279805352797</v>
      </c>
      <c r="L21" s="26">
        <v>20888</v>
      </c>
      <c r="M21" s="21">
        <f>L21/'2014'!L21</f>
        <v>1.1002949852507375</v>
      </c>
    </row>
    <row r="22" spans="1:13" ht="12.75">
      <c r="A22" s="14" t="s">
        <v>23</v>
      </c>
      <c r="B22" s="26">
        <v>13631</v>
      </c>
      <c r="C22" s="21">
        <f>B22/'2014'!B22</f>
        <v>1.0917901481778134</v>
      </c>
      <c r="D22" s="26">
        <v>1142</v>
      </c>
      <c r="E22" s="21">
        <f>D22/'2014'!D22</f>
        <v>1.1724845995893223</v>
      </c>
      <c r="F22" s="26">
        <v>2844</v>
      </c>
      <c r="G22" s="21">
        <f>F22/'2014'!F22</f>
        <v>1.0222861250898634</v>
      </c>
      <c r="H22" s="26">
        <v>17617</v>
      </c>
      <c r="I22" s="21">
        <f>H22/'2014'!H22</f>
        <v>1.0847238470537528</v>
      </c>
      <c r="J22" s="26">
        <v>491</v>
      </c>
      <c r="K22" s="21">
        <f>J22/'2014'!J22</f>
        <v>1.0424628450106157</v>
      </c>
      <c r="L22" s="26">
        <v>18108</v>
      </c>
      <c r="M22" s="21">
        <f>L22/'2014'!L22</f>
        <v>1.0835327908089996</v>
      </c>
    </row>
    <row r="23" spans="1:13" ht="12.75">
      <c r="A23" s="14" t="s">
        <v>24</v>
      </c>
      <c r="B23" s="26">
        <v>15400</v>
      </c>
      <c r="C23" s="21">
        <f>B23/'2014'!B23</f>
        <v>1.0491892628423491</v>
      </c>
      <c r="D23" s="26">
        <v>1238</v>
      </c>
      <c r="E23" s="21">
        <f>D23/'2014'!D23</f>
        <v>1.0316666666666667</v>
      </c>
      <c r="F23" s="26">
        <v>3072</v>
      </c>
      <c r="G23" s="21">
        <f>F23/'2014'!F23</f>
        <v>1.0105263157894737</v>
      </c>
      <c r="H23" s="26">
        <v>19710</v>
      </c>
      <c r="I23" s="21">
        <f>H23/'2014'!H23</f>
        <v>1.0418648905803995</v>
      </c>
      <c r="J23" s="26">
        <v>465</v>
      </c>
      <c r="K23" s="21">
        <f>J23/'2014'!J23</f>
        <v>1.01528384279476</v>
      </c>
      <c r="L23" s="26">
        <v>20175</v>
      </c>
      <c r="M23" s="21">
        <f>L23/'2014'!L23</f>
        <v>1.0412365813377373</v>
      </c>
    </row>
    <row r="24" spans="1:13" ht="12.75">
      <c r="A24" s="14" t="s">
        <v>25</v>
      </c>
      <c r="B24" s="43">
        <f>SUM(B21:B23)</f>
        <v>44990</v>
      </c>
      <c r="C24" s="21">
        <f>B24/'2014'!B24</f>
        <v>1.083417617877956</v>
      </c>
      <c r="D24" s="43">
        <f>SUM(D21:D23)</f>
        <v>3610</v>
      </c>
      <c r="E24" s="21">
        <f>D24/'2014'!D24</f>
        <v>1.0959319975713417</v>
      </c>
      <c r="F24" s="43">
        <f>SUM(F21:F23)</f>
        <v>9182</v>
      </c>
      <c r="G24" s="21">
        <f>F24/'2014'!F24</f>
        <v>1.0302962298025136</v>
      </c>
      <c r="H24" s="43">
        <f>B24+D24+F24</f>
        <v>57782</v>
      </c>
      <c r="I24" s="21">
        <f>H24/'2014'!H24</f>
        <v>1.0753740787612596</v>
      </c>
      <c r="J24" s="43">
        <f>SUM(J21:J23)</f>
        <v>1389</v>
      </c>
      <c r="K24" s="21">
        <f>J24/'2014'!J24</f>
        <v>1.0365671641791045</v>
      </c>
      <c r="L24" s="43">
        <f>SUM(H24,J24)</f>
        <v>59171</v>
      </c>
      <c r="M24" s="21">
        <f>L24/'2014'!L24</f>
        <v>1.0744298373038932</v>
      </c>
    </row>
    <row r="25" spans="1:13" ht="12.75">
      <c r="A25" s="14" t="s">
        <v>26</v>
      </c>
      <c r="B25" s="26">
        <v>16930</v>
      </c>
      <c r="C25" s="21">
        <f>B25/'2014'!B25</f>
        <v>1.0686781971973236</v>
      </c>
      <c r="D25" s="26">
        <v>1401</v>
      </c>
      <c r="E25" s="21">
        <f>D25/'2014'!D25</f>
        <v>1.096244131455399</v>
      </c>
      <c r="F25" s="26">
        <v>3411</v>
      </c>
      <c r="G25" s="21">
        <f>F25/'2014'!F25</f>
        <v>1.0534280420012354</v>
      </c>
      <c r="H25" s="26">
        <v>21742</v>
      </c>
      <c r="I25" s="21">
        <f>H25/'2014'!H25</f>
        <v>1.067983102465861</v>
      </c>
      <c r="J25" s="26">
        <v>332</v>
      </c>
      <c r="K25" s="21">
        <f>J25/'2014'!J25</f>
        <v>0.7109207708779444</v>
      </c>
      <c r="L25" s="26">
        <v>22074</v>
      </c>
      <c r="M25" s="21">
        <f>L25/'2014'!L25</f>
        <v>1.0599759903961585</v>
      </c>
    </row>
    <row r="26" spans="1:13" ht="12.75">
      <c r="A26" s="14" t="s">
        <v>27</v>
      </c>
      <c r="B26" s="26">
        <v>16810</v>
      </c>
      <c r="C26" s="21">
        <f>B26/'2014'!B26</f>
        <v>1.121713599359402</v>
      </c>
      <c r="D26" s="26">
        <v>1313</v>
      </c>
      <c r="E26" s="21">
        <f>D26/'2014'!D26</f>
        <v>1.1251071122536418</v>
      </c>
      <c r="F26" s="26">
        <v>3110</v>
      </c>
      <c r="G26" s="21">
        <f>F26/'2014'!F26</f>
        <v>1.0117111255692908</v>
      </c>
      <c r="H26" s="26">
        <v>21233</v>
      </c>
      <c r="I26" s="21">
        <f>H26/'2014'!H26</f>
        <v>1.1043324491600353</v>
      </c>
      <c r="J26" s="26">
        <v>325</v>
      </c>
      <c r="K26" s="21">
        <f>J26/'2014'!J26</f>
        <v>0.8165829145728644</v>
      </c>
      <c r="L26" s="26">
        <v>21558</v>
      </c>
      <c r="M26" s="21">
        <f>L26/'2014'!L26</f>
        <v>1.0984968152866241</v>
      </c>
    </row>
    <row r="27" spans="1:13" ht="12.75">
      <c r="A27" s="14" t="s">
        <v>28</v>
      </c>
      <c r="B27" s="10">
        <v>14804</v>
      </c>
      <c r="C27" s="21">
        <f>B27/'2014'!B27</f>
        <v>1.0658794729642163</v>
      </c>
      <c r="D27" s="10">
        <v>1191</v>
      </c>
      <c r="E27" s="21">
        <f>D27/'2014'!D27</f>
        <v>1.180376610505451</v>
      </c>
      <c r="F27" s="10">
        <v>2895</v>
      </c>
      <c r="G27" s="21">
        <f>F27/'2014'!F27</f>
        <v>1.012591815320042</v>
      </c>
      <c r="H27" s="10">
        <v>18890</v>
      </c>
      <c r="I27" s="21">
        <f>H27/'2014'!H27</f>
        <v>1.0638058230556964</v>
      </c>
      <c r="J27" s="10">
        <v>421</v>
      </c>
      <c r="K27" s="21">
        <f>J27/'2014'!J27</f>
        <v>1.0343980343980343</v>
      </c>
      <c r="L27" s="10">
        <v>19311</v>
      </c>
      <c r="M27" s="21">
        <f>L27/'2014'!L27</f>
        <v>1.0631468839462674</v>
      </c>
    </row>
    <row r="28" spans="1:13" ht="12.75">
      <c r="A28" s="14" t="s">
        <v>29</v>
      </c>
      <c r="B28" s="43">
        <f>SUM(B25:B27)</f>
        <v>48544</v>
      </c>
      <c r="C28" s="23">
        <f>B28/'2014'!B28</f>
        <v>1.0855826643111122</v>
      </c>
      <c r="D28" s="43">
        <f>SUM(D25:D27)</f>
        <v>3905</v>
      </c>
      <c r="E28" s="23">
        <f>D28/'2014'!D28</f>
        <v>1.1305732484076434</v>
      </c>
      <c r="F28" s="43">
        <f>SUM(F25:F27)</f>
        <v>9416</v>
      </c>
      <c r="G28" s="23">
        <f>F28/'2014'!F28</f>
        <v>1.0267146439864792</v>
      </c>
      <c r="H28" s="43">
        <f>B28+D28+F28</f>
        <v>61865</v>
      </c>
      <c r="I28" s="23">
        <f>H28/'2014'!H28</f>
        <v>1.0788776115238394</v>
      </c>
      <c r="J28" s="43">
        <f>SUM(J25:J27)</f>
        <v>1078</v>
      </c>
      <c r="K28" s="23">
        <f>J28/'2014'!J28</f>
        <v>0.8474842767295597</v>
      </c>
      <c r="L28" s="43">
        <f>SUM(H28,J28)</f>
        <v>62943</v>
      </c>
      <c r="M28" s="23">
        <f>L28/'2014'!L28</f>
        <v>1.0738560753403623</v>
      </c>
    </row>
    <row r="29" spans="1:13" ht="13.5" thickBot="1">
      <c r="A29" s="15" t="s">
        <v>30</v>
      </c>
      <c r="B29" s="16">
        <f>SUM(B28,B24)</f>
        <v>93534</v>
      </c>
      <c r="C29" s="31">
        <f>B29/'2014'!B29</f>
        <v>1.0845401945665156</v>
      </c>
      <c r="D29" s="16">
        <f>SUM(D28,D24)</f>
        <v>7515</v>
      </c>
      <c r="E29" s="31">
        <f>D29/'2014'!D29</f>
        <v>1.1136633076467102</v>
      </c>
      <c r="F29" s="16">
        <f>SUM(F28,F24)</f>
        <v>18598</v>
      </c>
      <c r="G29" s="31">
        <f>F29/'2014'!F29</f>
        <v>1.0284797876458551</v>
      </c>
      <c r="H29" s="16">
        <f>B29+D29+F29</f>
        <v>119647</v>
      </c>
      <c r="I29" s="31">
        <f>H29/'2014'!H29</f>
        <v>1.077182779048202</v>
      </c>
      <c r="J29" s="16">
        <f>SUM(J28,J24)</f>
        <v>2467</v>
      </c>
      <c r="K29" s="31">
        <f>J29/'2014'!J29</f>
        <v>0.9444869831546707</v>
      </c>
      <c r="L29" s="16">
        <f>SUM(H29,J29)</f>
        <v>122114</v>
      </c>
      <c r="M29" s="31">
        <f>L29/'2014'!L29</f>
        <v>1.0741340182608237</v>
      </c>
    </row>
    <row r="30" spans="1:13" ht="13.5" thickBot="1" thickTop="1">
      <c r="A30" s="18" t="s">
        <v>126</v>
      </c>
      <c r="B30" s="44">
        <f>SUM(B20,B29)</f>
        <v>178515</v>
      </c>
      <c r="C30" s="45">
        <f>B30/'2014'!B30</f>
        <v>1.029272708403003</v>
      </c>
      <c r="D30" s="44">
        <f>SUM(D20,D29)</f>
        <v>14358</v>
      </c>
      <c r="E30" s="45">
        <f>D30/'2014'!D30</f>
        <v>1.052099362497252</v>
      </c>
      <c r="F30" s="44">
        <f>SUM(F20,F29)</f>
        <v>36164</v>
      </c>
      <c r="G30" s="45">
        <f>F30/'2014'!F30</f>
        <v>0.9988675597293192</v>
      </c>
      <c r="H30" s="44">
        <f>B30+D30+F30</f>
        <v>229037</v>
      </c>
      <c r="I30" s="45">
        <f>H30/'2014'!H30</f>
        <v>1.0257378297281563</v>
      </c>
      <c r="J30" s="44">
        <f>SUM(J20,J29)</f>
        <v>5232</v>
      </c>
      <c r="K30" s="45">
        <f>J30/'2014'!J30</f>
        <v>1.0954773869346734</v>
      </c>
      <c r="L30" s="44">
        <f>SUM(H30,J30)</f>
        <v>234269</v>
      </c>
      <c r="M30" s="45">
        <f>L30/'2014'!L30</f>
        <v>1.0271982671682758</v>
      </c>
    </row>
    <row r="31" ht="12.75">
      <c r="M31" s="1" t="s">
        <v>113</v>
      </c>
    </row>
  </sheetData>
  <sheetProtection/>
  <mergeCells count="1">
    <mergeCell ref="A1:M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真一郎 福井</cp:lastModifiedBy>
  <dcterms:created xsi:type="dcterms:W3CDTF">2001-03-23T03:23:10Z</dcterms:created>
  <dcterms:modified xsi:type="dcterms:W3CDTF">2024-01-12T10:05:06Z</dcterms:modified>
  <cp:category/>
  <cp:version/>
  <cp:contentType/>
  <cp:contentStatus/>
</cp:coreProperties>
</file>